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08" windowWidth="11676" windowHeight="7428"/>
  </bookViews>
  <sheets>
    <sheet name="Para-responder" sheetId="1" r:id="rId1"/>
    <sheet name="Por-tema" sheetId="8" state="hidden" r:id="rId2"/>
    <sheet name="Resultados" sheetId="5" r:id="rId3"/>
  </sheets>
  <definedNames>
    <definedName name="_xlnm._FilterDatabase" localSheetId="0" hidden="1">'Para-responder'!$A$13:$AG$151</definedName>
    <definedName name="_xlnm.Print_Area" localSheetId="0">'Para-responder'!$B$1:$E$157</definedName>
    <definedName name="noap">'Para-responder'!$AA$2:$AA$4</definedName>
    <definedName name="sino">'Para-responder'!$AA$2:$AA$3</definedName>
    <definedName name="_xlnm.Print_Titles" localSheetId="0">'Para-responder'!$11:$12</definedName>
  </definedNames>
  <calcPr calcId="145621"/>
</workbook>
</file>

<file path=xl/calcChain.xml><?xml version="1.0" encoding="utf-8"?>
<calcChain xmlns="http://schemas.openxmlformats.org/spreadsheetml/2006/main">
  <c r="B3" i="5" l="1"/>
  <c r="AA18" i="5"/>
  <c r="Z18" i="5"/>
  <c r="Y18" i="5"/>
  <c r="AA16" i="5"/>
  <c r="Z16" i="5"/>
  <c r="Y16" i="5"/>
  <c r="AA15" i="5"/>
  <c r="Z15" i="5"/>
  <c r="Y15" i="5"/>
  <c r="AA14" i="5"/>
  <c r="Z14" i="5"/>
  <c r="Y14" i="5"/>
  <c r="AA13" i="5"/>
  <c r="Z13" i="5"/>
  <c r="Y13" i="5"/>
  <c r="AA12" i="5"/>
  <c r="Z12" i="5"/>
  <c r="Y12" i="5"/>
  <c r="AA11" i="5"/>
  <c r="Z11" i="5"/>
  <c r="Y11" i="5"/>
  <c r="AA10" i="5"/>
  <c r="Z10" i="5"/>
  <c r="Y10" i="5"/>
  <c r="AA9" i="5"/>
  <c r="Z9" i="5"/>
  <c r="Y9" i="5"/>
  <c r="B208" i="8"/>
  <c r="B206" i="8"/>
  <c r="B205" i="8"/>
  <c r="B204" i="8"/>
  <c r="B203" i="8"/>
  <c r="B202" i="8"/>
  <c r="B201" i="8"/>
  <c r="B200" i="8"/>
  <c r="B199" i="8"/>
  <c r="G146" i="8"/>
  <c r="F146" i="8"/>
  <c r="C146" i="8"/>
  <c r="E146" i="8" s="1"/>
  <c r="B146" i="8"/>
  <c r="A146" i="8"/>
  <c r="F145" i="8"/>
  <c r="E145" i="8"/>
  <c r="C145" i="8"/>
  <c r="G145" i="8" s="1"/>
  <c r="B145" i="8"/>
  <c r="A145" i="8"/>
  <c r="G144" i="8"/>
  <c r="F144" i="8"/>
  <c r="C144" i="8"/>
  <c r="E144" i="8" s="1"/>
  <c r="B144" i="8"/>
  <c r="A144" i="8"/>
  <c r="G143" i="8"/>
  <c r="E143" i="8"/>
  <c r="C143" i="8"/>
  <c r="F143" i="8" s="1"/>
  <c r="B143" i="8"/>
  <c r="A143" i="8"/>
  <c r="G142" i="8"/>
  <c r="E142" i="8"/>
  <c r="C142" i="8"/>
  <c r="F142" i="8" s="1"/>
  <c r="B142" i="8"/>
  <c r="A142" i="8"/>
  <c r="G141" i="8"/>
  <c r="E141" i="8"/>
  <c r="C141" i="8"/>
  <c r="F141" i="8" s="1"/>
  <c r="B141" i="8"/>
  <c r="A141" i="8"/>
  <c r="F140" i="8"/>
  <c r="E140" i="8"/>
  <c r="C140" i="8"/>
  <c r="G140" i="8" s="1"/>
  <c r="B140" i="8"/>
  <c r="A140" i="8"/>
  <c r="F139" i="8"/>
  <c r="E139" i="8"/>
  <c r="C139" i="8"/>
  <c r="G139" i="8" s="1"/>
  <c r="B139" i="8"/>
  <c r="A139" i="8"/>
  <c r="F138" i="8"/>
  <c r="E138" i="8"/>
  <c r="C138" i="8"/>
  <c r="G138" i="8" s="1"/>
  <c r="B138" i="8"/>
  <c r="A138" i="8"/>
  <c r="G137" i="8"/>
  <c r="F137" i="8"/>
  <c r="C137" i="8"/>
  <c r="E137" i="8" s="1"/>
  <c r="B137" i="8"/>
  <c r="A137" i="8"/>
  <c r="G136" i="8"/>
  <c r="F136" i="8"/>
  <c r="C136" i="8"/>
  <c r="E136" i="8" s="1"/>
  <c r="B136" i="8"/>
  <c r="A136" i="8"/>
  <c r="G135" i="8"/>
  <c r="E135" i="8"/>
  <c r="C135" i="8"/>
  <c r="F135" i="8" s="1"/>
  <c r="B135" i="8"/>
  <c r="A135" i="8"/>
  <c r="G134" i="8"/>
  <c r="F134" i="8"/>
  <c r="C134" i="8"/>
  <c r="E134" i="8" s="1"/>
  <c r="B134" i="8"/>
  <c r="A134" i="8"/>
  <c r="G133" i="8"/>
  <c r="F133" i="8"/>
  <c r="C133" i="8"/>
  <c r="E133" i="8" s="1"/>
  <c r="B133" i="8"/>
  <c r="A133" i="8"/>
  <c r="F132" i="8"/>
  <c r="E132" i="8"/>
  <c r="C132" i="8"/>
  <c r="G132" i="8" s="1"/>
  <c r="B132" i="8"/>
  <c r="A132" i="8"/>
  <c r="G131" i="8"/>
  <c r="E131" i="8"/>
  <c r="C131" i="8"/>
  <c r="F131" i="8" s="1"/>
  <c r="B131" i="8"/>
  <c r="A131" i="8"/>
  <c r="G130" i="8"/>
  <c r="E130" i="8"/>
  <c r="C130" i="8"/>
  <c r="B130" i="8"/>
  <c r="A130" i="8"/>
  <c r="G127" i="8"/>
  <c r="E127" i="8"/>
  <c r="C127" i="8"/>
  <c r="F127" i="8" s="1"/>
  <c r="B127" i="8"/>
  <c r="A127" i="8"/>
  <c r="F126" i="8"/>
  <c r="E126" i="8"/>
  <c r="C126" i="8"/>
  <c r="G126" i="8" s="1"/>
  <c r="B126" i="8"/>
  <c r="A126" i="8"/>
  <c r="F125" i="8"/>
  <c r="E125" i="8"/>
  <c r="C125" i="8"/>
  <c r="G125" i="8" s="1"/>
  <c r="B125" i="8"/>
  <c r="A125" i="8"/>
  <c r="F124" i="8"/>
  <c r="E124" i="8"/>
  <c r="C124" i="8"/>
  <c r="G124" i="8" s="1"/>
  <c r="B124" i="8"/>
  <c r="A124" i="8"/>
  <c r="G123" i="8"/>
  <c r="E123" i="8"/>
  <c r="C123" i="8"/>
  <c r="F123" i="8" s="1"/>
  <c r="B123" i="8"/>
  <c r="A123" i="8"/>
  <c r="G122" i="8"/>
  <c r="F122" i="8"/>
  <c r="C122" i="8"/>
  <c r="E122" i="8" s="1"/>
  <c r="B122" i="8"/>
  <c r="A122" i="8"/>
  <c r="G121" i="8"/>
  <c r="E121" i="8"/>
  <c r="C121" i="8"/>
  <c r="F121" i="8" s="1"/>
  <c r="B121" i="8"/>
  <c r="A121" i="8"/>
  <c r="G120" i="8"/>
  <c r="F120" i="8"/>
  <c r="C120" i="8"/>
  <c r="E120" i="8" s="1"/>
  <c r="B120" i="8"/>
  <c r="A120" i="8"/>
  <c r="G119" i="8"/>
  <c r="E119" i="8"/>
  <c r="C119" i="8"/>
  <c r="F119" i="8" s="1"/>
  <c r="B119" i="8"/>
  <c r="A119" i="8"/>
  <c r="G118" i="8"/>
  <c r="F118" i="8"/>
  <c r="C118" i="8"/>
  <c r="E118" i="8" s="1"/>
  <c r="B118" i="8"/>
  <c r="A118" i="8"/>
  <c r="G117" i="8"/>
  <c r="F117" i="8"/>
  <c r="C117" i="8"/>
  <c r="E117" i="8" s="1"/>
  <c r="B117" i="8"/>
  <c r="A117" i="8"/>
  <c r="G116" i="8"/>
  <c r="F116" i="8"/>
  <c r="C116" i="8"/>
  <c r="E116" i="8" s="1"/>
  <c r="B116" i="8"/>
  <c r="A116" i="8"/>
  <c r="G115" i="8"/>
  <c r="F115" i="8"/>
  <c r="C115" i="8"/>
  <c r="E115" i="8" s="1"/>
  <c r="B115" i="8"/>
  <c r="A115" i="8"/>
  <c r="G112" i="8"/>
  <c r="E112" i="8"/>
  <c r="C112" i="8"/>
  <c r="F112" i="8" s="1"/>
  <c r="B112" i="8"/>
  <c r="A112" i="8"/>
  <c r="G111" i="8"/>
  <c r="F111" i="8"/>
  <c r="C111" i="8"/>
  <c r="E111" i="8" s="1"/>
  <c r="B111" i="8"/>
  <c r="A111" i="8"/>
  <c r="F110" i="8"/>
  <c r="E110" i="8"/>
  <c r="C110" i="8"/>
  <c r="G110" i="8" s="1"/>
  <c r="B110" i="8"/>
  <c r="A110" i="8"/>
  <c r="G109" i="8"/>
  <c r="F109" i="8"/>
  <c r="C109" i="8"/>
  <c r="E109" i="8" s="1"/>
  <c r="B109" i="8"/>
  <c r="A109" i="8"/>
  <c r="F108" i="8"/>
  <c r="E108" i="8"/>
  <c r="C108" i="8"/>
  <c r="G108" i="8" s="1"/>
  <c r="B108" i="8"/>
  <c r="A108" i="8"/>
  <c r="F107" i="8"/>
  <c r="E107" i="8"/>
  <c r="C107" i="8"/>
  <c r="G107" i="8" s="1"/>
  <c r="B107" i="8"/>
  <c r="A107" i="8"/>
  <c r="F106" i="8"/>
  <c r="E106" i="8"/>
  <c r="C106" i="8"/>
  <c r="G106" i="8" s="1"/>
  <c r="B106" i="8"/>
  <c r="A106" i="8"/>
  <c r="G105" i="8"/>
  <c r="E105" i="8"/>
  <c r="C105" i="8"/>
  <c r="F105" i="8" s="1"/>
  <c r="B105" i="8"/>
  <c r="A105" i="8"/>
  <c r="G104" i="8"/>
  <c r="E104" i="8"/>
  <c r="C104" i="8"/>
  <c r="F104" i="8" s="1"/>
  <c r="B104" i="8"/>
  <c r="A104" i="8"/>
  <c r="G103" i="8"/>
  <c r="E103" i="8"/>
  <c r="C103" i="8"/>
  <c r="F103" i="8" s="1"/>
  <c r="B103" i="8"/>
  <c r="A103" i="8"/>
  <c r="G102" i="8"/>
  <c r="F102" i="8"/>
  <c r="C102" i="8"/>
  <c r="E102" i="8" s="1"/>
  <c r="B102" i="8"/>
  <c r="A102" i="8"/>
  <c r="G101" i="8"/>
  <c r="F101" i="8"/>
  <c r="C101" i="8"/>
  <c r="E101" i="8" s="1"/>
  <c r="B101" i="8"/>
  <c r="A101" i="8"/>
  <c r="G100" i="8"/>
  <c r="F100" i="8"/>
  <c r="C100" i="8"/>
  <c r="E100" i="8" s="1"/>
  <c r="B100" i="8"/>
  <c r="A100" i="8"/>
  <c r="G99" i="8"/>
  <c r="F99" i="8"/>
  <c r="C99" i="8"/>
  <c r="E99" i="8" s="1"/>
  <c r="B99" i="8"/>
  <c r="A99" i="8"/>
  <c r="G98" i="8"/>
  <c r="F98" i="8"/>
  <c r="C98" i="8"/>
  <c r="E98" i="8" s="1"/>
  <c r="B98" i="8"/>
  <c r="A98" i="8"/>
  <c r="F97" i="8"/>
  <c r="E97" i="8"/>
  <c r="C97" i="8"/>
  <c r="B97" i="8"/>
  <c r="A97" i="8"/>
  <c r="G94" i="8"/>
  <c r="E94" i="8"/>
  <c r="C94" i="8"/>
  <c r="F94" i="8" s="1"/>
  <c r="B94" i="8"/>
  <c r="A94" i="8"/>
  <c r="G93" i="8"/>
  <c r="E93" i="8"/>
  <c r="C93" i="8"/>
  <c r="F93" i="8" s="1"/>
  <c r="B93" i="8"/>
  <c r="A93" i="8"/>
  <c r="G92" i="8"/>
  <c r="E92" i="8"/>
  <c r="C92" i="8"/>
  <c r="F92" i="8" s="1"/>
  <c r="B92" i="8"/>
  <c r="A92" i="8"/>
  <c r="G91" i="8"/>
  <c r="E91" i="8"/>
  <c r="C91" i="8"/>
  <c r="F91" i="8" s="1"/>
  <c r="B91" i="8"/>
  <c r="A91" i="8"/>
  <c r="G90" i="8"/>
  <c r="E90" i="8"/>
  <c r="C90" i="8"/>
  <c r="F90" i="8" s="1"/>
  <c r="B90" i="8"/>
  <c r="A90" i="8"/>
  <c r="G89" i="8"/>
  <c r="E89" i="8"/>
  <c r="C89" i="8"/>
  <c r="F89" i="8" s="1"/>
  <c r="B89" i="8"/>
  <c r="A89" i="8"/>
  <c r="G88" i="8"/>
  <c r="E88" i="8"/>
  <c r="C88" i="8"/>
  <c r="F88" i="8" s="1"/>
  <c r="B88" i="8"/>
  <c r="A88" i="8"/>
  <c r="G87" i="8"/>
  <c r="E87" i="8"/>
  <c r="C87" i="8"/>
  <c r="F87" i="8" s="1"/>
  <c r="B87" i="8"/>
  <c r="A87" i="8"/>
  <c r="G86" i="8"/>
  <c r="E86" i="8"/>
  <c r="C86" i="8"/>
  <c r="F86" i="8" s="1"/>
  <c r="B86" i="8"/>
  <c r="A86" i="8"/>
  <c r="F85" i="8"/>
  <c r="E85" i="8"/>
  <c r="C85" i="8"/>
  <c r="G85" i="8" s="1"/>
  <c r="B85" i="8"/>
  <c r="A85" i="8"/>
  <c r="F84" i="8"/>
  <c r="E84" i="8"/>
  <c r="C84" i="8"/>
  <c r="G84" i="8" s="1"/>
  <c r="B84" i="8"/>
  <c r="A84" i="8"/>
  <c r="G83" i="8"/>
  <c r="F83" i="8"/>
  <c r="C83" i="8"/>
  <c r="E83" i="8" s="1"/>
  <c r="B83" i="8"/>
  <c r="A83" i="8"/>
  <c r="G82" i="8"/>
  <c r="F82" i="8"/>
  <c r="C82" i="8"/>
  <c r="E82" i="8" s="1"/>
  <c r="B82" i="8"/>
  <c r="A82" i="8"/>
  <c r="G81" i="8"/>
  <c r="F81" i="8"/>
  <c r="C81" i="8"/>
  <c r="E81" i="8" s="1"/>
  <c r="B81" i="8"/>
  <c r="A81" i="8"/>
  <c r="G80" i="8"/>
  <c r="F80" i="8"/>
  <c r="C80" i="8"/>
  <c r="E80" i="8" s="1"/>
  <c r="B80" i="8"/>
  <c r="A80" i="8"/>
  <c r="G79" i="8"/>
  <c r="E79" i="8"/>
  <c r="C79" i="8"/>
  <c r="F79" i="8" s="1"/>
  <c r="B79" i="8"/>
  <c r="A79" i="8"/>
  <c r="F78" i="8"/>
  <c r="E78" i="8"/>
  <c r="C78" i="8"/>
  <c r="G78" i="8" s="1"/>
  <c r="B78" i="8"/>
  <c r="A78" i="8"/>
  <c r="G77" i="8"/>
  <c r="F77" i="8"/>
  <c r="C77" i="8"/>
  <c r="B77" i="8"/>
  <c r="A77" i="8"/>
  <c r="G74" i="8"/>
  <c r="E74" i="8"/>
  <c r="C74" i="8"/>
  <c r="F74" i="8" s="1"/>
  <c r="B74" i="8"/>
  <c r="A74" i="8"/>
  <c r="G73" i="8"/>
  <c r="E73" i="8"/>
  <c r="C73" i="8"/>
  <c r="F73" i="8" s="1"/>
  <c r="B73" i="8"/>
  <c r="A73" i="8"/>
  <c r="G72" i="8"/>
  <c r="F72" i="8"/>
  <c r="C72" i="8"/>
  <c r="E72" i="8" s="1"/>
  <c r="B72" i="8"/>
  <c r="A72" i="8"/>
  <c r="G71" i="8"/>
  <c r="F71" i="8"/>
  <c r="C71" i="8"/>
  <c r="E71" i="8" s="1"/>
  <c r="B71" i="8"/>
  <c r="A71" i="8"/>
  <c r="G70" i="8"/>
  <c r="E70" i="8"/>
  <c r="C70" i="8"/>
  <c r="F70" i="8" s="1"/>
  <c r="B70" i="8"/>
  <c r="A70" i="8"/>
  <c r="G69" i="8"/>
  <c r="F69" i="8"/>
  <c r="C69" i="8"/>
  <c r="E69" i="8" s="1"/>
  <c r="B69" i="8"/>
  <c r="A69" i="8"/>
  <c r="G68" i="8"/>
  <c r="F68" i="8"/>
  <c r="C68" i="8"/>
  <c r="E68" i="8" s="1"/>
  <c r="B68" i="8"/>
  <c r="A68" i="8"/>
  <c r="G67" i="8"/>
  <c r="E67" i="8"/>
  <c r="C67" i="8"/>
  <c r="F67" i="8" s="1"/>
  <c r="B67" i="8"/>
  <c r="A67" i="8"/>
  <c r="G66" i="8"/>
  <c r="F66" i="8"/>
  <c r="C66" i="8"/>
  <c r="E66" i="8" s="1"/>
  <c r="B66" i="8"/>
  <c r="A66" i="8"/>
  <c r="F65" i="8"/>
  <c r="E65" i="8"/>
  <c r="C65" i="8"/>
  <c r="G65" i="8" s="1"/>
  <c r="B65" i="8"/>
  <c r="A65" i="8"/>
  <c r="F64" i="8"/>
  <c r="E64" i="8"/>
  <c r="C64" i="8"/>
  <c r="G64" i="8" s="1"/>
  <c r="B64" i="8"/>
  <c r="A64" i="8"/>
  <c r="G63" i="8"/>
  <c r="F63" i="8"/>
  <c r="C63" i="8"/>
  <c r="E63" i="8" s="1"/>
  <c r="B63" i="8"/>
  <c r="A63" i="8"/>
  <c r="F62" i="8"/>
  <c r="E62" i="8"/>
  <c r="C62" i="8"/>
  <c r="G62" i="8" s="1"/>
  <c r="B62" i="8"/>
  <c r="A62" i="8"/>
  <c r="F61" i="8"/>
  <c r="E61" i="8"/>
  <c r="C61" i="8"/>
  <c r="G61" i="8" s="1"/>
  <c r="B61" i="8"/>
  <c r="A61" i="8"/>
  <c r="F60" i="8"/>
  <c r="E60" i="8"/>
  <c r="C60" i="8"/>
  <c r="G60" i="8" s="1"/>
  <c r="B60" i="8"/>
  <c r="A60" i="8"/>
  <c r="G57" i="8"/>
  <c r="E57" i="8"/>
  <c r="C57" i="8"/>
  <c r="F57" i="8" s="1"/>
  <c r="B57" i="8"/>
  <c r="A57" i="8"/>
  <c r="G56" i="8"/>
  <c r="E56" i="8"/>
  <c r="C56" i="8"/>
  <c r="F56" i="8" s="1"/>
  <c r="B56" i="8"/>
  <c r="A56" i="8"/>
  <c r="F55" i="8"/>
  <c r="E55" i="8"/>
  <c r="C55" i="8"/>
  <c r="G55" i="8" s="1"/>
  <c r="B55" i="8"/>
  <c r="A55" i="8"/>
  <c r="G54" i="8"/>
  <c r="F54" i="8"/>
  <c r="C54" i="8"/>
  <c r="E54" i="8" s="1"/>
  <c r="B54" i="8"/>
  <c r="A54" i="8"/>
  <c r="F53" i="8"/>
  <c r="E53" i="8"/>
  <c r="C53" i="8"/>
  <c r="G53" i="8" s="1"/>
  <c r="B53" i="8"/>
  <c r="A53" i="8"/>
  <c r="G52" i="8"/>
  <c r="F52" i="8"/>
  <c r="C52" i="8"/>
  <c r="E52" i="8" s="1"/>
  <c r="B52" i="8"/>
  <c r="A52" i="8"/>
  <c r="G51" i="8"/>
  <c r="E51" i="8"/>
  <c r="C51" i="8"/>
  <c r="F51" i="8" s="1"/>
  <c r="B51" i="8"/>
  <c r="A51" i="8"/>
  <c r="G50" i="8"/>
  <c r="F50" i="8"/>
  <c r="C50" i="8"/>
  <c r="E50" i="8" s="1"/>
  <c r="B50" i="8"/>
  <c r="A50" i="8"/>
  <c r="G49" i="8"/>
  <c r="E49" i="8"/>
  <c r="C49" i="8"/>
  <c r="F49" i="8" s="1"/>
  <c r="B49" i="8"/>
  <c r="A49" i="8"/>
  <c r="F48" i="8"/>
  <c r="E48" i="8"/>
  <c r="C48" i="8"/>
  <c r="G48" i="8" s="1"/>
  <c r="B48" i="8"/>
  <c r="A48" i="8"/>
  <c r="G47" i="8"/>
  <c r="F47" i="8"/>
  <c r="C47" i="8"/>
  <c r="E47" i="8" s="1"/>
  <c r="B47" i="8"/>
  <c r="A47" i="8"/>
  <c r="G46" i="8"/>
  <c r="F46" i="8"/>
  <c r="C46" i="8"/>
  <c r="E46" i="8" s="1"/>
  <c r="B46" i="8"/>
  <c r="A46" i="8"/>
  <c r="G45" i="8"/>
  <c r="F45" i="8"/>
  <c r="C45" i="8"/>
  <c r="E45" i="8" s="1"/>
  <c r="B45" i="8"/>
  <c r="A45" i="8"/>
  <c r="F44" i="8"/>
  <c r="E44" i="8"/>
  <c r="C44" i="8"/>
  <c r="G44" i="8" s="1"/>
  <c r="B44" i="8"/>
  <c r="A44" i="8"/>
  <c r="F43" i="8"/>
  <c r="E43" i="8"/>
  <c r="C43" i="8"/>
  <c r="G43" i="8" s="1"/>
  <c r="B43" i="8"/>
  <c r="A43" i="8"/>
  <c r="F42" i="8"/>
  <c r="E42" i="8"/>
  <c r="C42" i="8"/>
  <c r="G42" i="8" s="1"/>
  <c r="B42" i="8"/>
  <c r="A42" i="8"/>
  <c r="G39" i="8"/>
  <c r="F39" i="8"/>
  <c r="C39" i="8"/>
  <c r="E39" i="8" s="1"/>
  <c r="B39" i="8"/>
  <c r="A39" i="8"/>
  <c r="F38" i="8"/>
  <c r="E38" i="8"/>
  <c r="C38" i="8"/>
  <c r="G38" i="8" s="1"/>
  <c r="B38" i="8"/>
  <c r="A38" i="8"/>
  <c r="G37" i="8"/>
  <c r="E37" i="8"/>
  <c r="C37" i="8"/>
  <c r="F37" i="8" s="1"/>
  <c r="B37" i="8"/>
  <c r="A37" i="8"/>
  <c r="F36" i="8"/>
  <c r="E36" i="8"/>
  <c r="C36" i="8"/>
  <c r="G36" i="8" s="1"/>
  <c r="B36" i="8"/>
  <c r="A36" i="8"/>
  <c r="G35" i="8"/>
  <c r="E35" i="8"/>
  <c r="C35" i="8"/>
  <c r="F35" i="8" s="1"/>
  <c r="B35" i="8"/>
  <c r="A35" i="8"/>
  <c r="G34" i="8"/>
  <c r="E34" i="8"/>
  <c r="C34" i="8"/>
  <c r="F34" i="8" s="1"/>
  <c r="B34" i="8"/>
  <c r="A34" i="8"/>
  <c r="G33" i="8"/>
  <c r="F33" i="8"/>
  <c r="C33" i="8"/>
  <c r="E33" i="8" s="1"/>
  <c r="B33" i="8"/>
  <c r="A33" i="8"/>
  <c r="F32" i="8"/>
  <c r="E32" i="8"/>
  <c r="C32" i="8"/>
  <c r="G32" i="8" s="1"/>
  <c r="B32" i="8"/>
  <c r="A32" i="8"/>
  <c r="F31" i="8"/>
  <c r="E31" i="8"/>
  <c r="C31" i="8"/>
  <c r="G31" i="8" s="1"/>
  <c r="B31" i="8"/>
  <c r="A31" i="8"/>
  <c r="G30" i="8"/>
  <c r="F30" i="8"/>
  <c r="C30" i="8"/>
  <c r="E30" i="8" s="1"/>
  <c r="B30" i="8"/>
  <c r="A30" i="8"/>
  <c r="G29" i="8"/>
  <c r="F29" i="8"/>
  <c r="C29" i="8"/>
  <c r="E29" i="8" s="1"/>
  <c r="B29" i="8"/>
  <c r="A29" i="8"/>
  <c r="G28" i="8"/>
  <c r="F28" i="8"/>
  <c r="C28" i="8"/>
  <c r="E28" i="8" s="1"/>
  <c r="B28" i="8"/>
  <c r="A28" i="8"/>
  <c r="G27" i="8"/>
  <c r="E27" i="8"/>
  <c r="C27" i="8"/>
  <c r="F27" i="8" s="1"/>
  <c r="B27" i="8"/>
  <c r="A27" i="8"/>
  <c r="G24" i="8"/>
  <c r="F24" i="8"/>
  <c r="C24" i="8"/>
  <c r="E24" i="8" s="1"/>
  <c r="B24" i="8"/>
  <c r="A24" i="8"/>
  <c r="G23" i="8"/>
  <c r="E23" i="8"/>
  <c r="C23" i="8"/>
  <c r="F23" i="8" s="1"/>
  <c r="B23" i="8"/>
  <c r="A23" i="8"/>
  <c r="G22" i="8"/>
  <c r="E22" i="8"/>
  <c r="C22" i="8"/>
  <c r="F22" i="8" s="1"/>
  <c r="B22" i="8"/>
  <c r="A22" i="8"/>
  <c r="G21" i="8"/>
  <c r="F21" i="8"/>
  <c r="C21" i="8"/>
  <c r="E21" i="8" s="1"/>
  <c r="B21" i="8"/>
  <c r="A21" i="8"/>
  <c r="G20" i="8"/>
  <c r="F20" i="8"/>
  <c r="C20" i="8"/>
  <c r="E20" i="8" s="1"/>
  <c r="B20" i="8"/>
  <c r="A20" i="8"/>
  <c r="G19" i="8"/>
  <c r="E19" i="8"/>
  <c r="C19" i="8"/>
  <c r="F19" i="8" s="1"/>
  <c r="B19" i="8"/>
  <c r="A19" i="8"/>
  <c r="F18" i="8"/>
  <c r="E18" i="8"/>
  <c r="C18" i="8"/>
  <c r="G18" i="8" s="1"/>
  <c r="B18" i="8"/>
  <c r="A18" i="8"/>
  <c r="F17" i="8"/>
  <c r="E17" i="8"/>
  <c r="C17" i="8"/>
  <c r="G17" i="8" s="1"/>
  <c r="B17" i="8"/>
  <c r="A17" i="8"/>
  <c r="G16" i="8"/>
  <c r="F16" i="8"/>
  <c r="C16" i="8"/>
  <c r="E16" i="8" s="1"/>
  <c r="B16" i="8"/>
  <c r="A16" i="8"/>
  <c r="G15" i="8"/>
  <c r="E15" i="8"/>
  <c r="C15" i="8"/>
  <c r="F15" i="8" s="1"/>
  <c r="B15" i="8"/>
  <c r="A15" i="8"/>
  <c r="G14" i="8"/>
  <c r="F14" i="8"/>
  <c r="C14" i="8"/>
  <c r="E14" i="8" s="1"/>
  <c r="B14" i="8"/>
  <c r="A14" i="8"/>
  <c r="G13" i="8"/>
  <c r="F13" i="8"/>
  <c r="C13" i="8"/>
  <c r="E13" i="8" s="1"/>
  <c r="B13" i="8"/>
  <c r="A13" i="8"/>
  <c r="G12" i="8"/>
  <c r="F12" i="8"/>
  <c r="C12" i="8"/>
  <c r="E12" i="8" s="1"/>
  <c r="B12" i="8"/>
  <c r="A12" i="8"/>
  <c r="G11" i="8"/>
  <c r="E11" i="8"/>
  <c r="C11" i="8"/>
  <c r="F11" i="8" s="1"/>
  <c r="B11" i="8"/>
  <c r="A11" i="8"/>
  <c r="G10" i="8"/>
  <c r="E10" i="8"/>
  <c r="C10" i="8"/>
  <c r="F10" i="8" s="1"/>
  <c r="B10" i="8"/>
  <c r="A10" i="8"/>
  <c r="F9" i="8"/>
  <c r="E9" i="8"/>
  <c r="C9" i="8"/>
  <c r="B9" i="8"/>
  <c r="A9" i="8"/>
  <c r="A3" i="8"/>
  <c r="A151" i="1"/>
  <c r="A150" i="1"/>
  <c r="A149" i="1"/>
  <c r="A148" i="1"/>
  <c r="A147" i="1"/>
  <c r="A146" i="1"/>
  <c r="A145" i="1"/>
  <c r="A144" i="1"/>
  <c r="A143" i="1"/>
  <c r="A142" i="1"/>
  <c r="A141" i="1"/>
  <c r="A140" i="1"/>
  <c r="A139" i="1"/>
  <c r="A138" i="1"/>
  <c r="A137" i="1"/>
  <c r="A136" i="1"/>
  <c r="A135" i="1"/>
  <c r="A132" i="1"/>
  <c r="A131" i="1"/>
  <c r="A130" i="1"/>
  <c r="A129" i="1"/>
  <c r="A128" i="1"/>
  <c r="A127" i="1"/>
  <c r="A126" i="1"/>
  <c r="A125" i="1"/>
  <c r="A124" i="1"/>
  <c r="A123" i="1"/>
  <c r="A122" i="1"/>
  <c r="A121" i="1"/>
  <c r="A120" i="1"/>
  <c r="A117" i="1"/>
  <c r="A116" i="1"/>
  <c r="A115" i="1"/>
  <c r="A114" i="1"/>
  <c r="A113" i="1"/>
  <c r="A112" i="1"/>
  <c r="A111" i="1"/>
  <c r="A110" i="1"/>
  <c r="A109" i="1"/>
  <c r="A108" i="1"/>
  <c r="A107" i="1"/>
  <c r="A106" i="1"/>
  <c r="A105" i="1"/>
  <c r="A104" i="1"/>
  <c r="A103" i="1"/>
  <c r="A102" i="1"/>
  <c r="A99" i="1"/>
  <c r="A98" i="1"/>
  <c r="A97" i="1"/>
  <c r="A96" i="1"/>
  <c r="A95" i="1"/>
  <c r="A94" i="1"/>
  <c r="A93" i="1"/>
  <c r="A92" i="1"/>
  <c r="A91" i="1"/>
  <c r="A90" i="1"/>
  <c r="A89" i="1"/>
  <c r="A88" i="1"/>
  <c r="A87" i="1"/>
  <c r="A86" i="1"/>
  <c r="A85" i="1"/>
  <c r="A84" i="1"/>
  <c r="A83" i="1"/>
  <c r="A82" i="1"/>
  <c r="A79" i="1"/>
  <c r="A78" i="1"/>
  <c r="A77" i="1"/>
  <c r="A76" i="1"/>
  <c r="A75" i="1"/>
  <c r="A74" i="1"/>
  <c r="A73" i="1"/>
  <c r="A72" i="1"/>
  <c r="A71" i="1"/>
  <c r="A70" i="1"/>
  <c r="A69" i="1"/>
  <c r="A68" i="1"/>
  <c r="A67" i="1"/>
  <c r="A66" i="1"/>
  <c r="A65" i="1"/>
  <c r="A62" i="1"/>
  <c r="A61" i="1"/>
  <c r="A60" i="1"/>
  <c r="A59" i="1"/>
  <c r="A58" i="1"/>
  <c r="A57" i="1"/>
  <c r="A56" i="1"/>
  <c r="A55" i="1"/>
  <c r="A54" i="1"/>
  <c r="A53" i="1"/>
  <c r="A52" i="1"/>
  <c r="A51" i="1"/>
  <c r="A50" i="1"/>
  <c r="A49" i="1"/>
  <c r="A48" i="1"/>
  <c r="A47" i="1"/>
  <c r="A44" i="1"/>
  <c r="A43" i="1"/>
  <c r="A42" i="1"/>
  <c r="A41" i="1"/>
  <c r="A40" i="1"/>
  <c r="A39" i="1"/>
  <c r="A38" i="1"/>
  <c r="A37" i="1"/>
  <c r="A36" i="1"/>
  <c r="A35" i="1"/>
  <c r="A34" i="1"/>
  <c r="A33" i="1"/>
  <c r="A32" i="1"/>
  <c r="A29" i="1"/>
  <c r="A28" i="1"/>
  <c r="A27" i="1"/>
  <c r="A26" i="1"/>
  <c r="A25" i="1"/>
  <c r="A24" i="1"/>
  <c r="A23" i="1"/>
  <c r="A22" i="1"/>
  <c r="A21" i="1"/>
  <c r="A20" i="1"/>
  <c r="A19" i="1"/>
  <c r="A18" i="1"/>
  <c r="A17" i="1"/>
  <c r="A16" i="1"/>
  <c r="A15" i="1"/>
  <c r="A14" i="1"/>
  <c r="C187" i="8" l="1"/>
  <c r="F167" i="8"/>
  <c r="E182" i="8"/>
  <c r="F162" i="8"/>
  <c r="C152" i="8"/>
  <c r="C172" i="8"/>
  <c r="F182" i="8"/>
  <c r="G9" i="8"/>
  <c r="G152" i="8" s="1"/>
  <c r="E157" i="8"/>
  <c r="E162" i="8"/>
  <c r="E167" i="8"/>
  <c r="G172" i="8"/>
  <c r="C177" i="8"/>
  <c r="C182" i="8"/>
  <c r="F157" i="8"/>
  <c r="E177" i="8"/>
  <c r="G157" i="8"/>
  <c r="G162" i="8"/>
  <c r="G167" i="8"/>
  <c r="E77" i="8"/>
  <c r="E172" i="8" s="1"/>
  <c r="F177" i="8"/>
  <c r="E187" i="8"/>
  <c r="E152" i="8"/>
  <c r="C157" i="8"/>
  <c r="C162" i="8"/>
  <c r="C167" i="8"/>
  <c r="F130" i="8"/>
  <c r="F187" i="8" s="1"/>
  <c r="G187" i="8"/>
  <c r="F152" i="8"/>
  <c r="F172" i="8"/>
  <c r="G182" i="8"/>
  <c r="G97" i="8"/>
  <c r="E150" i="8"/>
  <c r="E151" i="8"/>
  <c r="E155" i="8"/>
  <c r="E156" i="8"/>
  <c r="E160" i="8"/>
  <c r="E161" i="8"/>
  <c r="E165" i="8"/>
  <c r="E166" i="8"/>
  <c r="E175" i="8"/>
  <c r="E176" i="8"/>
  <c r="E180" i="8"/>
  <c r="E181" i="8"/>
  <c r="E185" i="8"/>
  <c r="E186" i="8"/>
  <c r="F150" i="8"/>
  <c r="F151" i="8"/>
  <c r="F155" i="8"/>
  <c r="F156" i="8"/>
  <c r="F160" i="8"/>
  <c r="F161" i="8"/>
  <c r="F165" i="8"/>
  <c r="F166" i="8"/>
  <c r="F170" i="8"/>
  <c r="F171" i="8"/>
  <c r="F175" i="8"/>
  <c r="F176" i="8"/>
  <c r="F180" i="8"/>
  <c r="F181" i="8"/>
  <c r="G155" i="8"/>
  <c r="G156" i="8"/>
  <c r="G160" i="8"/>
  <c r="G161" i="8"/>
  <c r="G165" i="8"/>
  <c r="G166" i="8"/>
  <c r="G170" i="8"/>
  <c r="G171" i="8"/>
  <c r="G180" i="8"/>
  <c r="G181" i="8"/>
  <c r="G185" i="8"/>
  <c r="G186" i="8"/>
  <c r="C150" i="8"/>
  <c r="C151" i="8"/>
  <c r="C155" i="8"/>
  <c r="C156" i="8"/>
  <c r="C160" i="8"/>
  <c r="C161" i="8"/>
  <c r="C165" i="8"/>
  <c r="C166" i="8"/>
  <c r="C170" i="8"/>
  <c r="C171" i="8"/>
  <c r="C175" i="8"/>
  <c r="C176" i="8"/>
  <c r="C180" i="8"/>
  <c r="C181" i="8"/>
  <c r="C185" i="8"/>
  <c r="C186" i="8"/>
  <c r="F186" i="8" l="1"/>
  <c r="G150" i="8"/>
  <c r="F185" i="8"/>
  <c r="F192" i="8" s="1"/>
  <c r="C183" i="8"/>
  <c r="C205" i="8" s="1"/>
  <c r="D15" i="5" s="1"/>
  <c r="C173" i="8"/>
  <c r="C203" i="8" s="1"/>
  <c r="D13" i="5" s="1"/>
  <c r="G168" i="8"/>
  <c r="G202" i="8" s="1"/>
  <c r="K12" i="5" s="1"/>
  <c r="G151" i="8"/>
  <c r="E171" i="8"/>
  <c r="E193" i="8" s="1"/>
  <c r="E170" i="8"/>
  <c r="E192" i="8" s="1"/>
  <c r="F168" i="8"/>
  <c r="F202" i="8" s="1"/>
  <c r="I12" i="5" s="1"/>
  <c r="F158" i="8"/>
  <c r="F200" i="8" s="1"/>
  <c r="I10" i="5" s="1"/>
  <c r="C163" i="8"/>
  <c r="C201" i="8" s="1"/>
  <c r="D11" i="5" s="1"/>
  <c r="G158" i="8"/>
  <c r="G200" i="8" s="1"/>
  <c r="K10" i="5" s="1"/>
  <c r="F178" i="8"/>
  <c r="F204" i="8" s="1"/>
  <c r="I14" i="5" s="1"/>
  <c r="E178" i="8"/>
  <c r="E204" i="8" s="1"/>
  <c r="G14" i="5" s="1"/>
  <c r="E194" i="8"/>
  <c r="C158" i="8"/>
  <c r="C200" i="8" s="1"/>
  <c r="D10" i="5" s="1"/>
  <c r="G173" i="8"/>
  <c r="G203" i="8" s="1"/>
  <c r="K13" i="5" s="1"/>
  <c r="G163" i="8"/>
  <c r="G201" i="8" s="1"/>
  <c r="K11" i="5" s="1"/>
  <c r="E183" i="8"/>
  <c r="E205" i="8" s="1"/>
  <c r="G15" i="5" s="1"/>
  <c r="C178" i="8"/>
  <c r="C204" i="8" s="1"/>
  <c r="D14" i="5" s="1"/>
  <c r="C194" i="8"/>
  <c r="E188" i="8"/>
  <c r="E206" i="8" s="1"/>
  <c r="G16" i="5" s="1"/>
  <c r="E168" i="8"/>
  <c r="E202" i="8" s="1"/>
  <c r="G12" i="5" s="1"/>
  <c r="E158" i="8"/>
  <c r="E200" i="8" s="1"/>
  <c r="G10" i="5" s="1"/>
  <c r="C188" i="8"/>
  <c r="C206" i="8" s="1"/>
  <c r="D16" i="5" s="1"/>
  <c r="C168" i="8"/>
  <c r="C202" i="8" s="1"/>
  <c r="D12" i="5" s="1"/>
  <c r="F183" i="8"/>
  <c r="F205" i="8" s="1"/>
  <c r="I15" i="5" s="1"/>
  <c r="F163" i="8"/>
  <c r="F201" i="8" s="1"/>
  <c r="I11" i="5" s="1"/>
  <c r="E163" i="8"/>
  <c r="E201" i="8" s="1"/>
  <c r="G11" i="5" s="1"/>
  <c r="C193" i="8"/>
  <c r="C192" i="8"/>
  <c r="F173" i="8"/>
  <c r="F203" i="8" s="1"/>
  <c r="I13" i="5" s="1"/>
  <c r="G177" i="8"/>
  <c r="G176" i="8"/>
  <c r="G175" i="8"/>
  <c r="C153" i="8"/>
  <c r="C199" i="8" s="1"/>
  <c r="D9" i="5" s="1"/>
  <c r="F194" i="8"/>
  <c r="F153" i="8"/>
  <c r="F199" i="8" s="1"/>
  <c r="I9" i="5" s="1"/>
  <c r="G183" i="8"/>
  <c r="G205" i="8" s="1"/>
  <c r="K15" i="5" s="1"/>
  <c r="E153" i="8"/>
  <c r="E199" i="8" s="1"/>
  <c r="G9" i="5" s="1"/>
  <c r="G188" i="8"/>
  <c r="G206" i="8" s="1"/>
  <c r="K16" i="5" s="1"/>
  <c r="F188" i="8" l="1"/>
  <c r="F206" i="8" s="1"/>
  <c r="I16" i="5" s="1"/>
  <c r="F193" i="8"/>
  <c r="F195" i="8" s="1"/>
  <c r="F208" i="8" s="1"/>
  <c r="I18" i="5" s="1"/>
  <c r="G192" i="8"/>
  <c r="E173" i="8"/>
  <c r="E203" i="8" s="1"/>
  <c r="G13" i="5" s="1"/>
  <c r="G153" i="8"/>
  <c r="G199" i="8" s="1"/>
  <c r="K9" i="5" s="1"/>
  <c r="G193" i="8"/>
  <c r="C195" i="8"/>
  <c r="C208" i="8" s="1"/>
  <c r="D18" i="5" s="1"/>
  <c r="E195" i="8"/>
  <c r="E208" i="8" s="1"/>
  <c r="G18" i="5" s="1"/>
  <c r="G178" i="8"/>
  <c r="G204" i="8" s="1"/>
  <c r="K14" i="5" s="1"/>
  <c r="G194" i="8"/>
  <c r="G195" i="8" l="1"/>
  <c r="G208" i="8" s="1"/>
  <c r="K18" i="5" s="1"/>
</calcChain>
</file>

<file path=xl/sharedStrings.xml><?xml version="1.0" encoding="utf-8"?>
<sst xmlns="http://schemas.openxmlformats.org/spreadsheetml/2006/main" count="854" uniqueCount="507">
  <si>
    <t>¿Existe vinculación de las metas con el presupuesto en el SIPP?</t>
  </si>
  <si>
    <t>¿Se publica en la página de Internet el informe de evaluación presupuestaria del año anterior, que comprenda la ejecución presupuestaria y el grado de cumplimiento de metas y objetivos, a más tardar durante el primer trimestre del año en ejecución?</t>
  </si>
  <si>
    <t>¿La institución ha establecido una estructura formal del departamento de TI, que contemple el establecimiento de los roles y las responsabilidades de sus funcionarios?</t>
  </si>
  <si>
    <t>Acuerdo, acta, resolución o minuta con indicación de la fecha de emisión del informe más reciente y de la fecha en que se discutió con el jerarca.</t>
  </si>
  <si>
    <t>Informe que demuestre la congruencia de resultados de la información presupuestaria con los resultados financieros.</t>
  </si>
  <si>
    <t>Informe de revisión de la liquidación presupuestaria por un tercero independiente interno o externo, según corresponda.</t>
  </si>
  <si>
    <t>¿Se revisa por un tercero independiente la liquidación presupuestaria?</t>
  </si>
  <si>
    <t>Verificación por la CGR en el SIAC. No se requiere documentación en el expediente preparado por la institución.</t>
  </si>
  <si>
    <t>Verificación por la CGR en SIPP.  No se requiere documentación en el expediente preparado por la institución.</t>
  </si>
  <si>
    <t>Imagen de la sección respectiva de la página de Internet.</t>
  </si>
  <si>
    <t>Informes financieros auditados, con indicación de fecha de emisión del dictamen por el auditor externo o despacho.</t>
  </si>
  <si>
    <t>Normativa interna sobre la estructura del departamento de TI, debidamente oficializada por la autoridad institucional competente.</t>
  </si>
  <si>
    <t>Documento sobre designación formal de funcionarios.</t>
  </si>
  <si>
    <t>Plan estratégido de TI con indicación de lo requerido, debidamente oficializado y actualizado.</t>
  </si>
  <si>
    <t>Modelo de arquitectura, con indicación lo requerido y de la fecha en que fue conocido por el nivel gerencial.</t>
  </si>
  <si>
    <t>Modelo de plataforma tecnológica, con indicación de lo requerido.</t>
  </si>
  <si>
    <t>Modelo de aplicaciones según lo indicado por la pregunta.</t>
  </si>
  <si>
    <t>Documentación del marco de gestión de la calidad, oficializado por la autoridad institucional competente.</t>
  </si>
  <si>
    <t>Modelo de entrega de servicio de TI, oficializado por la autoridad institucional competente.</t>
  </si>
  <si>
    <t>Directrices o políticas relativas a los temas contemplados en la pregunta, oficializadas por la autoridad institucional competente.</t>
  </si>
  <si>
    <t>Documentación con indicación de lo requerido, debidamente oficializado por la autoridad institucional competente.</t>
  </si>
  <si>
    <t>Políticas y procedimientos oficializados por la autoridad institucional competente.</t>
  </si>
  <si>
    <t>¿La institución publica en su página de Internet o por otros medios, para conocimiento del público en general, los atestados académicos y de experiencia de los puestos gerenciales y políticos?</t>
  </si>
  <si>
    <t>¿Los informes de fin de gestión de los funcionarios que han dejado la entidad durante el año, fueron elaborados observando la normativa aplicable y se publicaron en la página de Internet de la institución a más tardar durante la semana posterior a la conclusión del servicio?</t>
  </si>
  <si>
    <t>CONTRATACIÓN ADMINISTRATIVA</t>
  </si>
  <si>
    <t>¿Están formalmente definidos los plazos máximos que deben durar las diferentes actividades relacionadas con el proceso de contratación administrativa?</t>
  </si>
  <si>
    <t>¿Se mantiene y actualiza un registro de proveedores?</t>
  </si>
  <si>
    <t>¿La institución ha oficializado una metodología para la definición, medición y ajuste de los indicadores que incorpora en sus planes?</t>
  </si>
  <si>
    <t>¿En el plan anual se incorporan acciones que están vinculadas con el Plan Nacional de Desarrollo (PND)?</t>
  </si>
  <si>
    <t>¿Están formalmente definidos los roles, las responsabilidades y la coordinación de los funcionarios asignados a las diferentes actividades relacionadas con el proceso de contratación administrativa?</t>
  </si>
  <si>
    <t>¿Se incorporan en el registro de proveedores las inhabilitaciones para contratar, impuestas a proveedores determinados?</t>
  </si>
  <si>
    <t>PREGUNTA</t>
  </si>
  <si>
    <t>¿La institución publica su plan de adquisiciones en su página de Internet o por otros medios, para conocimiento público?</t>
  </si>
  <si>
    <t>Ética y 
Anti-corrupción</t>
  </si>
  <si>
    <t>¿Se aplican medidas de prevención, detección y corrección para proteger los sistemas contra software malicioso (virus, gusanos, spyware, correo basura, software fraudulento, etc.)?</t>
  </si>
  <si>
    <t>(para análisis)</t>
  </si>
  <si>
    <t>Reporte o listado de los datos registrados, que contemple los alcances de la pregunta.</t>
  </si>
  <si>
    <t>Imagen respectiva de la página de Internet institucional.</t>
  </si>
  <si>
    <t>OTRAS ANOTACIONES</t>
  </si>
  <si>
    <t>RECURSOS HUMANOS</t>
  </si>
  <si>
    <t>Procedimientos oficializados y bitácora de accesos.</t>
  </si>
  <si>
    <t>Documentación de las regulaciones correspondientes.</t>
  </si>
  <si>
    <t>Normativa interna respectiva, oficializada por la autoridad institucional pertinente.</t>
  </si>
  <si>
    <t>Documentación de los mecanismos que la institución utiliza.</t>
  </si>
  <si>
    <t>¿En la determinación y aplicación de los incrementos salariales por costo de vida se emplean mecanismos que consideren formalmente las estimaciones y supuestos de los ingresos?</t>
  </si>
  <si>
    <t>5.1</t>
  </si>
  <si>
    <t>5.2</t>
  </si>
  <si>
    <t>5.3</t>
  </si>
  <si>
    <t>5.4</t>
  </si>
  <si>
    <t>5.5</t>
  </si>
  <si>
    <t>5.6</t>
  </si>
  <si>
    <t>5.7</t>
  </si>
  <si>
    <t>5.8</t>
  </si>
  <si>
    <t>5.9</t>
  </si>
  <si>
    <t>5.10</t>
  </si>
  <si>
    <t>5.11</t>
  </si>
  <si>
    <t>5.12</t>
  </si>
  <si>
    <t>6.1</t>
  </si>
  <si>
    <t>6.2</t>
  </si>
  <si>
    <t>6.3</t>
  </si>
  <si>
    <t>6.4</t>
  </si>
  <si>
    <t>6.5</t>
  </si>
  <si>
    <t>6.6</t>
  </si>
  <si>
    <t>6.7</t>
  </si>
  <si>
    <t>6.8</t>
  </si>
  <si>
    <t>6.9</t>
  </si>
  <si>
    <t>6.10</t>
  </si>
  <si>
    <t>6.11</t>
  </si>
  <si>
    <t>6.12</t>
  </si>
  <si>
    <t>6.13</t>
  </si>
  <si>
    <t>6.14</t>
  </si>
  <si>
    <t>6.15</t>
  </si>
  <si>
    <t>6.16</t>
  </si>
  <si>
    <t>7.1</t>
  </si>
  <si>
    <t>7.2</t>
  </si>
  <si>
    <t>7.3</t>
  </si>
  <si>
    <t>7.4</t>
  </si>
  <si>
    <t>7.5</t>
  </si>
  <si>
    <t>7.6</t>
  </si>
  <si>
    <t>7.7</t>
  </si>
  <si>
    <t>7.8</t>
  </si>
  <si>
    <t>7.9</t>
  </si>
  <si>
    <t>7.10</t>
  </si>
  <si>
    <t>7.11</t>
  </si>
  <si>
    <t>7.12</t>
  </si>
  <si>
    <t>7.13</t>
  </si>
  <si>
    <t>8.1</t>
  </si>
  <si>
    <t>8.2</t>
  </si>
  <si>
    <t>8.3</t>
  </si>
  <si>
    <t>8.4</t>
  </si>
  <si>
    <t>8.5</t>
  </si>
  <si>
    <t>8.6</t>
  </si>
  <si>
    <t>8.7</t>
  </si>
  <si>
    <t>8.8</t>
  </si>
  <si>
    <t>8.9</t>
  </si>
  <si>
    <t>8.10</t>
  </si>
  <si>
    <t>8.11</t>
  </si>
  <si>
    <t>8.12</t>
  </si>
  <si>
    <t>8.13</t>
  </si>
  <si>
    <t>8.14</t>
  </si>
  <si>
    <t>8.15</t>
  </si>
  <si>
    <t>8.16</t>
  </si>
  <si>
    <t>8.17</t>
  </si>
  <si>
    <t>¿La institución cuenta con un modelo de aplicaciones (software) que defina los estándares para su desarrollo y/o adquisición?</t>
  </si>
  <si>
    <t>¿La institución cuenta con un modelo de entrega de servicio de TI que defina los acuerdos de nivel de servicio con los usuarios?</t>
  </si>
  <si>
    <t>¿Se ha oficializado en la institución un marco de gestión para la calidad de la información?</t>
  </si>
  <si>
    <t>Respuestas SI</t>
  </si>
  <si>
    <t>Respuestas NO</t>
  </si>
  <si>
    <t>Respuestas NA</t>
  </si>
  <si>
    <t>N°</t>
  </si>
  <si>
    <t>Pregunta</t>
  </si>
  <si>
    <t>Respuestas SI - Acumulado</t>
  </si>
  <si>
    <t>Respuestas NO - Acumulado</t>
  </si>
  <si>
    <t>Respuestas NA - Acumulado</t>
  </si>
  <si>
    <t>Gestión financiero-contable</t>
  </si>
  <si>
    <t>Contratación administrativa</t>
  </si>
  <si>
    <t>Tecnologías de la información</t>
  </si>
  <si>
    <t>Recursos humanos</t>
  </si>
  <si>
    <t>Declaración de misión, visión y valores oficializada, más programa e informe de avance de su implementación. Los tres documentos deben ser oficiales; a los efectos, debe constar la aprobación de la declaración y el programa de divulgación por la autoridad institucional pertinente.</t>
  </si>
  <si>
    <t>Documento(s) donde consten los mecanismos y se compruebe su aplicación.</t>
  </si>
  <si>
    <t>Documento donde se establece la metodología, oficializada por la autoridad institucional pertinente.</t>
  </si>
  <si>
    <t>Documento probatorio de que el jerarca conoció y aprobó la evaluación de la gestión institucional en las fechas indicadas. Normalmente, este documento se incorpora al inicio de la evaluación.</t>
  </si>
  <si>
    <t>Plan de mejora elaborado a partir de la evaluación anual de la gestión, oficializado por la autoridad institucional competente.</t>
  </si>
  <si>
    <t>Imagen de la sección respectiva de la página de Internet de la Institución</t>
  </si>
  <si>
    <t>NO</t>
  </si>
  <si>
    <t>Manual (del usuario) del sistema.</t>
  </si>
  <si>
    <t>Manual vigente y oficializado; debe constar el acto de oficialización respectivo.</t>
  </si>
  <si>
    <t>Libros de contabilidad o autorización para el uso de los registros electrónicos correspondientes y sus anotaciones.</t>
  </si>
  <si>
    <t>Resolución, acuerdo o acta donde conste la aprobación de los estados financieros por parte del jerarca.</t>
  </si>
  <si>
    <t>Estados financieros mensuales correspondientes a los últimos tres meses.</t>
  </si>
  <si>
    <t>¿Se publican los estados financieros del final del período en la página de Internet de la institución, a más tardar en el mes posterior a su aprobación por el jerarca?</t>
  </si>
  <si>
    <t>Código de ética o similar debidamente oficializado mediante el acto de emisión o adopción por el jerarca institucional.</t>
  </si>
  <si>
    <t>Documentación de los mecanismos, los cuales deben haber sido oficializados por la autoridad institucional competente.</t>
  </si>
  <si>
    <t>Informe de la auditoría de la ética efectuada.</t>
  </si>
  <si>
    <t>¿En los últimos cinco años, la entidad se ha sometido a una auditoría de la gestión ética institucional, ya sea por parte de la propia administración, de la auditoría interna o de un sujeto externo?</t>
  </si>
  <si>
    <t>¿La institución ejecutó, durante el año anterior o el actual, un ejercicio de valoración de los riesgos que concluyera con la documentación y comunicación de esos riesgos?</t>
  </si>
  <si>
    <t>¿Con base en la valoración de riesgos, la entidad analizó los controles en operación para eliminar los que han perdido vigencia e implantar los que sean necesarios frente a la dinámica institucional?</t>
  </si>
  <si>
    <t>¿La institución ha promulgado normativa interna respecto de la rendición de cauciones por parte de los funcionarios que la deban hacer?</t>
  </si>
  <si>
    <t>Plan de capacitación oficializado e informe de avance de su ejecución.</t>
  </si>
  <si>
    <t>Procedimientos para la medición del desempeño de los funcionarios, debidamente oficializados por la autoridad institucional pertinente.</t>
  </si>
  <si>
    <t>¿Se tienen claramente definidos los procedimientos para la medición del desempeño de los funcionarios?</t>
  </si>
  <si>
    <t>¿Se evaluó, en el periodo al que se refiere el IGI, el desempeño de por lo menos al 95% de los funcionarios?</t>
  </si>
  <si>
    <t>¿La normativa interna en materia de contratación administrativa incluye regulaciones específicas sobre reajuste de precios?</t>
  </si>
  <si>
    <t xml:space="preserve">¿La institución utiliza medios electrónicos (e-compras) que generen información que la ciudadanía pueda accesar, en relación con el avance de la ejecución del plan o programa de adquisiciones? </t>
  </si>
  <si>
    <t>¿Se discuten y valoran periódicamente con el jerarca los resultados de los informes de ejecución presupuestaria?</t>
  </si>
  <si>
    <t>¿Se verifica anualmente que la liquidación presupuestaria tenga correlación con la información de la contabilidad financiera patrimonial?</t>
  </si>
  <si>
    <t>Nombre de la entidad:</t>
  </si>
  <si>
    <t>RESPUESTA</t>
  </si>
  <si>
    <t>PLANIFICACIÓN</t>
  </si>
  <si>
    <t>SI</t>
  </si>
  <si>
    <t>FINANCIERO-CONTABLE</t>
  </si>
  <si>
    <t>Efic</t>
  </si>
  <si>
    <t>Transp</t>
  </si>
  <si>
    <t>X</t>
  </si>
  <si>
    <t>Anti-C</t>
  </si>
  <si>
    <t>Transparencia</t>
  </si>
  <si>
    <t>Eficiencia</t>
  </si>
  <si>
    <t>Estadística sobre evaluación del desempeño de los funcionarios correspondiente al año refefido en el IGI.</t>
  </si>
  <si>
    <t>Documentación de las medidas vigentes en la institución para fortalecer el desempeño de los funcionarios.</t>
  </si>
  <si>
    <t>¿La institución cuenta con medidas para fortalecer el desempeño de los funcionarios, con base en los resultados de la evaluación respectiva?</t>
  </si>
  <si>
    <t>Estadística sobre cantidad de funcionarios obligados a presentar la declaración jurada de bienes y cantidad de quienes cumplieron con ese deber.</t>
  </si>
  <si>
    <t>¿La entidad aplica algún instrumento para medir el clima organizacional al menos una vez al año?</t>
  </si>
  <si>
    <t>Instrumento utilizado por la institución para medir el clima organizacional, con indicación de la periodicidad de su aplicación.</t>
  </si>
  <si>
    <t>Plan de mejora elaborado con base en la última medición del clima organizacional realizada.</t>
  </si>
  <si>
    <t>Normativa sobre traslado de recursos.</t>
  </si>
  <si>
    <t>Documentación que comprueba la comunicación a la máxima autoridad.</t>
  </si>
  <si>
    <t>Normativa interna sobre cauciones.</t>
  </si>
  <si>
    <t>Documentación de resultados de la revisión y de las acciones emprendidas.</t>
  </si>
  <si>
    <t>Documentos resultantes de la valoración y de las medidas adoptadas.</t>
  </si>
  <si>
    <t>Documentación de los componentes.</t>
  </si>
  <si>
    <t>Informe de resultados de la autoevaluación.</t>
  </si>
  <si>
    <t>Plan de mejoras elaborado a partir de los resultados de la autoevaluación de sistema de control interno, e informe sobre el avance de su ejecución.</t>
  </si>
  <si>
    <t>Manual de puestos o similar, actualizado y oficializado.</t>
  </si>
  <si>
    <t>Documentación de resultados de la revisión de los procesos institucionales y de las acciones emprendidas.</t>
  </si>
  <si>
    <t>Documentación de los mecanismos utilizados para los propósitos de la pregunta.</t>
  </si>
  <si>
    <t>Plan oficial de sucesión.</t>
  </si>
  <si>
    <t>Políticas oficializadas y estadística del disfrute de vacaciones, con indicación de la proporción de funcionarios que cumplen el requerimiento de disfrute de al menos tres días en fechas diferentes a las de vacaciones colectivas.</t>
  </si>
  <si>
    <t>¿La entidad ha efectuado en los últimos cinco años una revisión y adecuación de sus procesos para fortalecer su ejecución, eliminar los que han perdido vigencia e implantar los que sean necesarios frente a la dinámica institucional?</t>
  </si>
  <si>
    <t>¿La institución publica en su página de Internet o por otros medios, para conocimiento general, las actas o los acuerdos del jerarca, según corresponda, a más tardar en el mes posterior a su firmeza?</t>
  </si>
  <si>
    <t>Reglamento orgánico o similar, con indicación de la existencia de la proveeduría o similar y de las funciones que realiza.</t>
  </si>
  <si>
    <t>Normativa interna sobre contratación administrativa que contemple las etapas señaladas en la pregunta.</t>
  </si>
  <si>
    <t>Normativa interna que regule lo indicado por la pregunta.</t>
  </si>
  <si>
    <t>Documentación oficializada de la definición de plazos.</t>
  </si>
  <si>
    <t>Registro de proveedores actualizado.</t>
  </si>
  <si>
    <t>Identificación de inhabilitaciones debidamente incorporads en el registro de proveedores de la institución.</t>
  </si>
  <si>
    <t>Plan o programa de adquisiciones.</t>
  </si>
  <si>
    <t>Metodologías de evaluación de ofertas, con indicación de lo requerido.</t>
  </si>
  <si>
    <t>Normativa interna con indicación de lo requerido.</t>
  </si>
  <si>
    <t>¿Existe un manual de procedimientos que regule cada fase del proceso presupuestario, los plazos y los roles de los participantes?</t>
  </si>
  <si>
    <t>¿Se publica en la página de Internet de la institución el presupuesto anual de la entidad, a más tardar en el mes posterior a su aprobación?</t>
  </si>
  <si>
    <t>¿La institución ha establecido algún control que imposibilite el financiamiento de gastos corrientes con ingresos de capital?</t>
  </si>
  <si>
    <t>Documentación para el expediente</t>
  </si>
  <si>
    <t>Indicadores en el plan plurianual institucional.</t>
  </si>
  <si>
    <t>Indicadores en el plan anual institucional.</t>
  </si>
  <si>
    <t>Documentación de las acciones vinculadas con el PND.</t>
  </si>
  <si>
    <t>Documentación de la estrategia de incorporación y fortalecimiento de la ética y de prevención del fraude y la corrupción.</t>
  </si>
  <si>
    <t>Informe de seguimiento de la estrategia a que se refiere el punto 1.9.</t>
  </si>
  <si>
    <t>Reportes sobre seguimiento de  indicadores del plan institucional, incorporados en la evaluación de la gestión institucional.</t>
  </si>
  <si>
    <t>Plan plurianual de programación financiera oficializado por la autoridad institucional competente.</t>
  </si>
  <si>
    <t>¿La página de Internet de la institución contiene la información sobre concursos actuales y vínculos para que los participantes envíen la documentación requerida y den seguimiento al avance de esos concursos?</t>
  </si>
  <si>
    <t>¿La institución aplica mecanismos de verificación de los antecedentes judiciales y la inexistencia de eventuales incompatibilidades o inhabilitaciones de los aspirantes a plazas?</t>
  </si>
  <si>
    <t>¿Existe en la entidad un programa de inducción para los nuevos empleados?</t>
  </si>
  <si>
    <t>¿Se formula y ejecuta un programa anual de capacitación y desarrollo del personal?</t>
  </si>
  <si>
    <t>¿El 100% de los empleados determinados por la unidad de recursos humanos presentó la declaración jurada de bienes en el plazo establecido por la ley?</t>
  </si>
  <si>
    <t>¿Se definen y ejecutan planes de mejora con base en los resultados de las mediciones del clima organizacional?</t>
  </si>
  <si>
    <t>¿Se digita de manera oportuna la información pertinente en el Sistema de Información de la Actividad Contractual (SIAC)?</t>
  </si>
  <si>
    <t>Documentación que demuestre el uso de e-compras y la accesibilidad de la información.</t>
  </si>
  <si>
    <t>¿La institución realiza, al final del período correspondiente, una evaluación de la ejecución del plan o programa de adquisiciones, su eficacia y su alineamiento con el plan estratégico?</t>
  </si>
  <si>
    <t>¿Se prepara un plan de mejoras para el proceso de adquisiciones con base en los resultados de la evaluación de la ejecución del plan o programa de adquisiciones?</t>
  </si>
  <si>
    <t>¿La institución publica en su página de Internet o por otros medios, la evaluación de la ejecución de su plan o programa de adquisiones?</t>
  </si>
  <si>
    <t>Evaluación de la ejecución del plan o programa de adquisiciones, que contemple los asuntos indicados en la pregunta. Debe constar que se trata de la evaluación final, mediante la oficialización respectiva.</t>
  </si>
  <si>
    <t>Plan de mejoras derivado de la evaluación del la ejecución del plan o programa de adquisiciones.</t>
  </si>
  <si>
    <t>Verificación por la CGR en el SIPP. No se requiere documentación en el expediente preparado por la institución.</t>
  </si>
  <si>
    <t>Manual de procedimientos que regule lo indicado en la pregunta, debidamente oficializado por la autoridad institucional competente.</t>
  </si>
  <si>
    <t>Imagen respectiva de la página de Internet de la institución.</t>
  </si>
  <si>
    <t>Informe de evaluación presupuestaria, con indicación de lo requerido por la pregunta.</t>
  </si>
  <si>
    <t>Documentación del control (o controles) establecido con los propósitos señalados en la pregunta.</t>
  </si>
  <si>
    <t>Evaluación presupuestaria, con indicación de lo requerido.</t>
  </si>
  <si>
    <t>¿Se desarrollan planes de mejora con base en los resultados de las evaluaciones de satisfacción de los usuarios?</t>
  </si>
  <si>
    <t>PRESUPUESTO</t>
  </si>
  <si>
    <t>NO APLICA</t>
  </si>
  <si>
    <t>TECNOLOGÍAS DE LAS INFORMACIÓN</t>
  </si>
  <si>
    <t>¿La evaluación de la gestión institucional del año anterior fue conocida y aprobada por el jerarca institucional a más tardar en las siguientes fechas?:
a. El 31 de enero en el caso del sector centralizado.
b. El 16 de febrero en el caso del sector descentralizado.</t>
  </si>
  <si>
    <t>¿La institución ha oficializado un plan plurianual de programación financiera?</t>
  </si>
  <si>
    <t>¿El presupuesto institucional es congruente con los supuestos de la programación financiera plurianual?</t>
  </si>
  <si>
    <t>¿Se tiene implementado un sistema de información financiera que integre todo el proceso contable?</t>
  </si>
  <si>
    <t>¿La institución cuenta con un manual de funciones actualizado y oficializado para organizar el desarrollo del proceso financiero-contable?</t>
  </si>
  <si>
    <t>¿Se emiten estados financieros mensuales a más tardar el día 15 del mes siguiente?</t>
  </si>
  <si>
    <t>¿Se someten a conocimiento del jerarca, al menos trimestralmente, análisis periódicos de la situación financiera institucional basados en la información contenida en los estados financieros (vertical, horizontal y de razones)?</t>
  </si>
  <si>
    <t>¿La institución  ha promulgado o adoptado un código de ética u otro documento que reúna los compromisos éticos de la institución y sus funcionarios?</t>
  </si>
  <si>
    <t>CONTROL INTERNO INSTITUCIONAL</t>
  </si>
  <si>
    <t>Documento donde se establecen los plazos y estadísticas sobre cumplimiento de esos plasos.</t>
  </si>
  <si>
    <t>Documentación sobre la instalación de buzones o similares, y reporte de atención de comentarios y sugerencias.</t>
  </si>
  <si>
    <t>Reglamento orgánico de la institución, donde se considere la contraloría de servicios o la unidad que realiza las actividades señaladas por la pregunta. También es aceptable el reglamento de la contraloría de servicios, si existe. En todos los casos, el documento probatorio debe corresponder a una regulación aprobada por la máxima autoridad.</t>
  </si>
  <si>
    <t>Informe del estudio de satisfacción de los usuarios más recientemente elaborado y oficializado por la autoridad institucional pertinente.</t>
  </si>
  <si>
    <t>Plan de mejora oficializado por la autoridad institucional pertinente, elaborado a partir de la evaluación de satisfacción de los usuarios más reciente.</t>
  </si>
  <si>
    <t>Política oficializada por la autoridad institucional pertinente, y documentación probatoria de la divulgación efectuada.</t>
  </si>
  <si>
    <t>Criterios de admisibilidad de denuncias oficializados por la autoridad institucional pertinente, y documentación probatoria de la divulgación efectuada.</t>
  </si>
  <si>
    <t>Regulaciones sobre tratamiento de denuncias debidamente oficializadas por la autoridad institucional pertinente, que contemplen lo señalado por la pregunta.</t>
  </si>
  <si>
    <t>Documentación del programa, incluyendo el manual respectivo cuando se cuente con él.</t>
  </si>
  <si>
    <t>Plan plurianual vigente (cubrir el período actual y otros consecutivos) y actualizado (contemplar las modificaciones pertinentes según la dinámica institucional). Para que se considere válido, debe ser un documento oficializado por la autoridad institucional pertinente.</t>
  </si>
  <si>
    <t>Reportes emitidos que evidencien la integración de los procesos</t>
  </si>
  <si>
    <t>Informe de auditoría para identificación de riesgo de fraude más reciente</t>
  </si>
  <si>
    <t>Acta, acuerdo, resolución o minuta con indicación de la fecha en la que el análisis más reciente fue conocido por el jerarca.</t>
  </si>
  <si>
    <t>Documentación de las medida aplicadas</t>
  </si>
  <si>
    <t>Políticas oficializadas y documentación de su aplicación</t>
  </si>
  <si>
    <t>Documento en el que se formaliza el plan de continuidad de servicios</t>
  </si>
  <si>
    <t>Documentación de las comunicaciones efectuadas</t>
  </si>
  <si>
    <t>1.1</t>
  </si>
  <si>
    <t>1.2</t>
  </si>
  <si>
    <t>1.3</t>
  </si>
  <si>
    <t>1.4</t>
  </si>
  <si>
    <t>1.5</t>
  </si>
  <si>
    <t>1.6</t>
  </si>
  <si>
    <t>1.7</t>
  </si>
  <si>
    <t>1.8</t>
  </si>
  <si>
    <t>1.9</t>
  </si>
  <si>
    <t>1.10</t>
  </si>
  <si>
    <t>1.11</t>
  </si>
  <si>
    <t>1.12</t>
  </si>
  <si>
    <t>1.13</t>
  </si>
  <si>
    <t>1.14</t>
  </si>
  <si>
    <t>1.15</t>
  </si>
  <si>
    <t>2.1</t>
  </si>
  <si>
    <t>2.2</t>
  </si>
  <si>
    <t>2.3</t>
  </si>
  <si>
    <t>2.4</t>
  </si>
  <si>
    <t>2.5</t>
  </si>
  <si>
    <t>2.6</t>
  </si>
  <si>
    <t>2.7</t>
  </si>
  <si>
    <t>2.8</t>
  </si>
  <si>
    <t>2.9</t>
  </si>
  <si>
    <t>2.10</t>
  </si>
  <si>
    <t>2.11</t>
  </si>
  <si>
    <t>2.12</t>
  </si>
  <si>
    <t>2.13</t>
  </si>
  <si>
    <t>3.1</t>
  </si>
  <si>
    <t>3.2</t>
  </si>
  <si>
    <t>3.3</t>
  </si>
  <si>
    <t>3.4</t>
  </si>
  <si>
    <t>3.5</t>
  </si>
  <si>
    <t>3.6</t>
  </si>
  <si>
    <t>3.7</t>
  </si>
  <si>
    <t>3.8</t>
  </si>
  <si>
    <t>3.9</t>
  </si>
  <si>
    <t>3.10</t>
  </si>
  <si>
    <t>3.11</t>
  </si>
  <si>
    <t>3.12</t>
  </si>
  <si>
    <t>3.13</t>
  </si>
  <si>
    <t>3.14</t>
  </si>
  <si>
    <t>3.15</t>
  </si>
  <si>
    <t>4.1</t>
  </si>
  <si>
    <t>4.2</t>
  </si>
  <si>
    <t>4.3</t>
  </si>
  <si>
    <t>4.4</t>
  </si>
  <si>
    <t>4.5</t>
  </si>
  <si>
    <t>4.6</t>
  </si>
  <si>
    <t>4.7</t>
  </si>
  <si>
    <t>4.8</t>
  </si>
  <si>
    <t>4.9</t>
  </si>
  <si>
    <t>4.10</t>
  </si>
  <si>
    <t>4.11</t>
  </si>
  <si>
    <t>4.12</t>
  </si>
  <si>
    <t>4.13</t>
  </si>
  <si>
    <t>4.14</t>
  </si>
  <si>
    <t>4.15</t>
  </si>
  <si>
    <t>¿Se han definido e implementado procedimientos para otorgar, limitar y revocar el acceso físico al centro de cómputo y a otras instalaciones que mantienen equipos e información sensibles?</t>
  </si>
  <si>
    <t>¿Se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t>
  </si>
  <si>
    <t>¿Existe un plan formal que asegure la continuidad de los servicios de tecnologías de información en la organización?</t>
  </si>
  <si>
    <t>¿La página de Internet de la institución contiene formularios y vínculos para realizar algún trámite en línea o para iniciarlo en el sitio y facilitar su posterior conclusión en las oficinas de la entidad?</t>
  </si>
  <si>
    <t>¿La institución ha implementado mecanismos que le posibiliten la aceptación de documentos digitales mediante el uso de firma digital para la aceptación de trámites de los usuarios?</t>
  </si>
  <si>
    <t>¿Se cumplen los plazos máximos establecidos para el trámite de los asuntos o la prestación de servicios, al menos en el 95% de los casos?</t>
  </si>
  <si>
    <t>3.16</t>
  </si>
  <si>
    <t>¿Existe vinculación entre el plan anual operativo y el presupuesto institucional en todas las fases del proceso plan-presupuesto?</t>
  </si>
  <si>
    <t>SERVICIO AL USUARIO</t>
  </si>
  <si>
    <t>¿La institución ha oficializado una metodología para formular sus planes plurianuales y anuales?</t>
  </si>
  <si>
    <t>Planificación</t>
  </si>
  <si>
    <t>Control Interno</t>
  </si>
  <si>
    <t>Presupuesto</t>
  </si>
  <si>
    <t>Documentación de la metodología debidamente oficializada; debe constar la aprobación por la autoridad institucional pertinente.</t>
  </si>
  <si>
    <t>Puntaje global del IGI</t>
  </si>
  <si>
    <t>CONTROL INTERNO</t>
  </si>
  <si>
    <t>¿La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t>
  </si>
  <si>
    <t>Normativa interna para el uso de firma digital y su aplicación en gestiones de los usuarios.</t>
  </si>
  <si>
    <t>1.16</t>
  </si>
  <si>
    <t xml:space="preserve">Fecha:  </t>
  </si>
  <si>
    <t xml:space="preserve">Fecha: </t>
  </si>
  <si>
    <t>Documentación que demuestre la congruencia del presupuesto con los supuestos de la programación financiera plurianual. Puede ser un análisis de las relaciones existentes.</t>
  </si>
  <si>
    <t>Plan contable que permita identificar los puntos señalados; debe constar el acto de aprobación por la autoridad institucional competente, mediante el acuerdo, resolución o disposición atinente. Si el plan ha sido adoptado en atención a lo dispuesto por una autoridad competente para requerir su aplicación, debe constar el acuerdo en que el jerarca ordena acatar esa disposición externa e instruye  la aplicación del plan contable.</t>
  </si>
  <si>
    <t>¿La institución cuenta con un manual de puestos o similar, debidamente oficializado y actualizado en los últimos cinco años, que identifique, para el giro del negocio específico de la institución, las responsabilidades de los funcionarios, así como las líneas de autoridad y reporte correspondientes?</t>
  </si>
  <si>
    <t>CONTRATACIÓN ADMINISTRATIVA
(Las preguntas de esta sección no aplican a las entidades que realizan sus contrataciones por medio de la proveeduría de una institución de mayor nivel.)</t>
  </si>
  <si>
    <t>GESTIÓN FINANCIERO-CONTABLE
(Si la entidad no prepara estados financieros de forma directa, puede responder NO APLICA a las preguntas de esta sección.)</t>
  </si>
  <si>
    <t>TECNOLOGÍAS DE LAS INFORMACIÓN
(Las instituciones de menor tamaño  podrían contestar "NO APLICA" a las preguntas de esta sección. Las demás deben contestar "SI" o "NO". Son de menor tamaño las entidades que tienen presupuestos iguales o inferiores a 600.000 unidades de desarrollo y menos de 30 funcionarios, incluyendo al jerarca y los titulares subordinados.)</t>
  </si>
  <si>
    <t>Servicio al usuario individual e institucional</t>
  </si>
  <si>
    <t>¿Existe vinculación entre el modelo de evaluación del desempeño de los funcionarios y las metas y objetivos planteados en la planificación de la institución?</t>
  </si>
  <si>
    <t>¿La institución realizó una autoevaluación del sistema de control interno durante el año a que se refiere el IGI?</t>
  </si>
  <si>
    <t>¿Se realiza, como parte de la evaluación presupuestaria, una valoración o un análisis individualizado de gasto al menos para los servicios que hayan sido identificados formalmente como más relevantes por la máxima jerarquía?</t>
  </si>
  <si>
    <t>¿Se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t>
  </si>
  <si>
    <t xml:space="preserve">Preparado por: </t>
  </si>
  <si>
    <t>¿Se dispone de libros contables electrónicos o físicos para el registro y control de las operaciones o transacciones financieras, actualizados a más tardar en el mes posterior a la obtención de los datos correspondientes?</t>
  </si>
  <si>
    <t>¿La institución cuenta con un modelo de plataforma tecnológica que defina los estándares, las regulaciones y las políticas para la adquisición, operación y la administración de la capacidad tanto de hardware como de software de plataforma?</t>
  </si>
  <si>
    <t>Ética y prevención de la corrupción</t>
  </si>
  <si>
    <t>Puntaje PLANIFICACIÓN</t>
  </si>
  <si>
    <t>Puntaje FINANCIERO CONTABLE</t>
  </si>
  <si>
    <t>Puntaje CONTROL INTERNO INSTITUCIONAL</t>
  </si>
  <si>
    <t>Puntaje CONTRATACIÓN ADMINISTRATIVA</t>
  </si>
  <si>
    <t>Puntaje PRESUPUESTO</t>
  </si>
  <si>
    <t>Puntaje TECNOLOGÍAS DE LA INFORMACIÓN</t>
  </si>
  <si>
    <t>Puntaje SERVICIO AL USUARIO</t>
  </si>
  <si>
    <t>Puntaje RECURSOS HUMANOS</t>
  </si>
  <si>
    <t>PUNTAJE GLOBAL DEL IGI</t>
  </si>
  <si>
    <t>HOJA DE CÁLCULO DE PUNTAJES GENERALES Y POR CRITERIOS DE EVALUACIÓN</t>
  </si>
  <si>
    <t>¿La institución incorpora en el SIPP el proyecto de presupuesto para el año siguiente, a más tardar el 30 de setiembre?</t>
  </si>
  <si>
    <t>¿La institución incorpora en el SIPP el informe de ejecución del primer trimestre, dentro de los 15 días hábiles posteriores al 31 de marzo? (NO APLICA A FIDEICOMISOS)</t>
  </si>
  <si>
    <t>¿La institución incorpora en el SIPP el informe de ejecución del segundo trimestre (o del primer semestre, en el caso de los fideicomisos), dentro de los 15 días hábiles posteriores al 30 de junio?</t>
  </si>
  <si>
    <t>¿La institución incorpora en el SIPP el informe semestral con corte al 30 de junio, con los resultados de la evaluación presupuestaria referida a la gestión física, a más tardar el 31 de julio?</t>
  </si>
  <si>
    <t>¿La institución incorpora en el SIPP el informe de ejecución del tercer trimestre, dentro de los 15 días hábiles posteriores al 30 de setiembre? (NO APLICA A FIDEICOMISOS)</t>
  </si>
  <si>
    <t>¿La institución incorpora en el SIPP el informe de liquidación presupuestaria, a más tardar el 16 de febrero?</t>
  </si>
  <si>
    <t>¿La institución incorpora en el SIPP el informe semestral con corte  al 31 de diciembre, con los resultados de la evaluación presupuestaria referida a la gestión física, a más tardar el 16 de febrero?</t>
  </si>
  <si>
    <t>5.13</t>
  </si>
  <si>
    <t>5.14</t>
  </si>
  <si>
    <t>5.15</t>
  </si>
  <si>
    <t>5.16</t>
  </si>
  <si>
    <t>5.17</t>
  </si>
  <si>
    <t>5.18</t>
  </si>
  <si>
    <t>Informe de avance en la implementación de las normas respectivas, suscrito por una autoridad competente de la institución (contador, contralor, gerente de finanzas, etc.).</t>
  </si>
  <si>
    <t>Índice de Gestión Institucional del Sector Público 2017 - General</t>
  </si>
  <si>
    <t>CRITERIO</t>
  </si>
  <si>
    <t>F I N       D E L       C U E S T I O N A R I O</t>
  </si>
  <si>
    <t>Sector Financiero</t>
  </si>
  <si>
    <t>Sector Municipal</t>
  </si>
  <si>
    <t>No Financiero</t>
  </si>
  <si>
    <r>
      <t xml:space="preserve">Con respecto a la declaración institucional de misión, visión y valores:
a. ¿Han sido promulgadas formalmente por el jerarca?
b. ¿La institución cuenta con un programa establecido y en funcionamiento para divulgar y promover entre los funcionarios dicha declaración?
</t>
    </r>
    <r>
      <rPr>
        <sz val="12"/>
        <color rgb="FFFF0000"/>
        <rFont val="Arial Narrow"/>
        <family val="2"/>
      </rPr>
      <t>(LA RESPUESTA AFIRMATIVA REQUIERE QUE SE CUMPLAN AMBOS PUNTOS.)</t>
    </r>
  </si>
  <si>
    <r>
      <t xml:space="preserve">¿La institución aplica mecanismos para considerar opiniones de los ciudadanos y los funcionarios como insumo para la formulación de los siguientes instrumentos de gestión?:
a. El plan anual institucional
b. El presupuesto institucional
</t>
    </r>
    <r>
      <rPr>
        <sz val="12"/>
        <color rgb="FFFF0000"/>
        <rFont val="Arial Narrow"/>
        <family val="2"/>
      </rPr>
      <t>(LA RESPUESTA AFIRMATIVA REQUIERE QUE SE CUMPLAN AMBOS PUNTOS.)</t>
    </r>
  </si>
  <si>
    <r>
      <t xml:space="preserve">¿La institución cuenta con un plan </t>
    </r>
    <r>
      <rPr>
        <u/>
        <sz val="12"/>
        <color rgb="FF000000"/>
        <rFont val="Arial Narrow"/>
        <family val="2"/>
      </rPr>
      <t>plurianual</t>
    </r>
    <r>
      <rPr>
        <sz val="12"/>
        <color rgb="FF000000"/>
        <rFont val="Arial Narrow"/>
        <family val="2"/>
      </rPr>
      <t xml:space="preserve"> vigente y actualizado?</t>
    </r>
  </si>
  <si>
    <r>
      <t xml:space="preserve">¿El plan </t>
    </r>
    <r>
      <rPr>
        <u/>
        <sz val="12"/>
        <color rgb="FF000000"/>
        <rFont val="Arial Narrow"/>
        <family val="2"/>
      </rPr>
      <t>plurianual</t>
    </r>
    <r>
      <rPr>
        <sz val="12"/>
        <color rgb="FF000000"/>
        <rFont val="Arial Narrow"/>
        <family val="2"/>
      </rPr>
      <t xml:space="preserve"> institucional considera los siguientes tipos de indicadores de desempeño?:
a. De gestión (tales como eficiencia, eficacia y economía)
b. De resultados (tales como efecto e impacto)
</t>
    </r>
    <r>
      <rPr>
        <sz val="12"/>
        <color rgb="FFFF0000"/>
        <rFont val="Arial Narrow"/>
        <family val="2"/>
      </rPr>
      <t>(LA RESPUESTA AFIRMATIVA REQUIERE QUE SE CUMPLAN AMBOS PUNTOS.)</t>
    </r>
  </si>
  <si>
    <r>
      <t xml:space="preserve">¿El plan </t>
    </r>
    <r>
      <rPr>
        <u/>
        <sz val="12"/>
        <color rgb="FF000000"/>
        <rFont val="Arial Narrow"/>
        <family val="2"/>
      </rPr>
      <t>anual</t>
    </r>
    <r>
      <rPr>
        <sz val="12"/>
        <color rgb="FF000000"/>
        <rFont val="Arial Narrow"/>
        <family val="2"/>
      </rPr>
      <t xml:space="preserve"> institucional considera los siguientes tipos de indicadores de desempeño?
a. De gestión (tales como eficiencia, eficacia y economía)
b. Vinculación con el plan plurianual
</t>
    </r>
    <r>
      <rPr>
        <sz val="12"/>
        <color rgb="FFFF0000"/>
        <rFont val="Arial Narrow"/>
        <family val="2"/>
      </rPr>
      <t>(LA RESPUESTA AFIRMATIVA REQUIERE QUE SE CUMPLAN AMBOS PUNTOS.)</t>
    </r>
  </si>
  <si>
    <r>
      <t xml:space="preserve">¿Se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t>
    </r>
    <r>
      <rPr>
        <sz val="12"/>
        <color rgb="FFFF0000"/>
        <rFont val="Arial Narrow"/>
        <family val="2"/>
      </rPr>
      <t>(LA RESPUESTA AFIRMATIVA REQUIERE QUE SE CUMPLAN LOS TRES PUNTOS.)</t>
    </r>
  </si>
  <si>
    <r>
      <t xml:space="preserve">¿La institución ha ejecutado y evaluado los resultados de la estrategia de fortalecimiento de la ética?
</t>
    </r>
    <r>
      <rPr>
        <sz val="12"/>
        <color rgb="FFFF0000"/>
        <rFont val="Arial Narrow"/>
        <family val="2"/>
      </rPr>
      <t>(LA RESPUESTA AFIRMATIVA REQUIERE QUE SE CUMPLA CON LA EJECUCIÓN Y LA EVALUACIÓN.)</t>
    </r>
  </si>
  <si>
    <r>
      <t xml:space="preserve">¿En la evaluación anual de la gestión institucional se consideran el cumplimiento de metas y los resultados de los indicadores incorporados en el plan anual operativo?
</t>
    </r>
    <r>
      <rPr>
        <sz val="12"/>
        <color rgb="FFFF0000"/>
        <rFont val="Arial Narrow"/>
        <family val="2"/>
      </rPr>
      <t>(LA RESPUESTA AFIRMATIVA REQUIERE QUE SE CONSIDEREN TANTO EL CUMPLIMIENTO DE LAS METAS COMO LOS RESULTADOS DE LOS INDICADORES.)</t>
    </r>
  </si>
  <si>
    <r>
      <t xml:space="preserve">¿Se elabora y ejecuta un plan de mejora a partir de la evaluación anual de la gestión institucional?
</t>
    </r>
    <r>
      <rPr>
        <sz val="12"/>
        <color rgb="FFFF0000"/>
        <rFont val="Arial Narrow"/>
        <family val="2"/>
      </rPr>
      <t>(LA RESPUESTA AFIRMATIVA REQUIERE TANTO LA ELABORACIÓN COMO LA EJECUCIÓN DEL PLAN.)</t>
    </r>
  </si>
  <si>
    <r>
      <t xml:space="preserve">¿Se publican en la página de Internet de la institución o por otros medios:
a. Los planes anual y plurianual de la institución?
b. Los resultados de la evaluación institucional?
</t>
    </r>
    <r>
      <rPr>
        <sz val="12"/>
        <color rgb="FFFF0000"/>
        <rFont val="Arial Narrow"/>
        <family val="2"/>
      </rPr>
      <t>(LA RESPUESTA AFIRMATIVA REQUIERE QUE SE CUMPLAN AMBOS PUNTOS.)</t>
    </r>
  </si>
  <si>
    <r>
      <t xml:space="preserve">¿La información institucional está sistematizada de manera que integre los procesos de planificación, presupuesto y evaluación?
</t>
    </r>
    <r>
      <rPr>
        <sz val="12"/>
        <color rgb="FFFF0000"/>
        <rFont val="Arial Narrow"/>
        <family val="2"/>
      </rPr>
      <t>(LA RESPUESTA AFIRMATIVA REQUIERE QUE SE CONSIDEREN LOS TRES PROCESOS.)</t>
    </r>
  </si>
  <si>
    <r>
      <t xml:space="preserve">¿La institución ha </t>
    </r>
    <r>
      <rPr>
        <sz val="12"/>
        <color rgb="FFFF0000"/>
        <rFont val="Arial Narrow"/>
        <family val="2"/>
      </rPr>
      <t xml:space="preserve">implementado, al menos en un 85%, </t>
    </r>
    <r>
      <rPr>
        <sz val="12"/>
        <color rgb="FF000000"/>
        <rFont val="Arial Narrow"/>
        <family val="2"/>
      </rPr>
      <t>un marco técnico contable acorde con normas internacionales de contabilidad (NICSP o NIIF, según corresponda)?</t>
    </r>
  </si>
  <si>
    <r>
      <t xml:space="preserve">¿Se cuenta con un plan contable formalmente aprobado por las autoridades institucionales pertinentes que contenga:
a) Catálogo de cuentas
b) Manual descriptivo de cuentas
c) Políticas contables
d) Procedimientos contables
e) Formularios aplicables
d) Estructura de los estados financieros y otros informes gerenciales
</t>
    </r>
    <r>
      <rPr>
        <sz val="12"/>
        <color rgb="FFFF0000"/>
        <rFont val="Arial Narrow"/>
        <family val="2"/>
      </rPr>
      <t>(LA RESPUESTA AFIRMATIVA REQUIERE QUE EL PLAN CONTABLE CONTENGA TODOS LOS PUNTOS.)</t>
    </r>
  </si>
  <si>
    <r>
      <t>¿Los estados financieros anuales fueron aprobados por la máxima autoridad institucional dentro del periodo que establece la legislación aplicable?</t>
    </r>
    <r>
      <rPr>
        <sz val="12"/>
        <color rgb="FFFF0000"/>
        <rFont val="Arial Narrow"/>
        <family val="2"/>
      </rPr>
      <t xml:space="preserve"> (Si no existe una legislación al respecto, considere la regulación interna que disponga una fecha para ello. Si no existe dicha legislación ni se cuenta con una regulación interna, la respuesta debe ser negativa.)</t>
    </r>
  </si>
  <si>
    <r>
      <t xml:space="preserve">¿Los estados financieros son dictaminados anualmente por un auditor externo o firma de auditores independientes dentro del período que establece la legislación aplicable? </t>
    </r>
    <r>
      <rPr>
        <sz val="12"/>
        <color rgb="FFFF0000"/>
        <rFont val="Arial Narrow"/>
        <family val="2"/>
      </rPr>
      <t>(Si no existe una legislación al respecto, considere la regulación interna que disponga una fecha para ello. Si no existe dicha legislación ni se cuenta con una regulación interna, la respuesta debe ser negativa.)</t>
    </r>
  </si>
  <si>
    <r>
      <t xml:space="preserve">¿La institución tiene los cinco componentes del SEVRI debidamente establecidos y en operación? </t>
    </r>
    <r>
      <rPr>
        <sz val="12"/>
        <color rgb="FFFF0000"/>
        <rFont val="Arial Narrow"/>
        <family val="2"/>
      </rPr>
      <t>(Sólo pueden contestar "NO APLICA" las instituciones de menor tamaño, que son las que tienen presupuestos iguales o inferiores a 600.000 unidades de desarrollo y menos de 30 funcionarios, incluyendo al jerarca y los titulares subordinados.)</t>
    </r>
  </si>
  <si>
    <r>
      <t xml:space="preserve">¿La entidad ha emitido y divulgado normativa institucional sobre el traslado de recursos a sujetos privados o a fideicomisos, según corresponda? </t>
    </r>
    <r>
      <rPr>
        <sz val="12"/>
        <color rgb="FFFF0000"/>
        <rFont val="Arial Narrow"/>
        <family val="2"/>
      </rPr>
      <t>(Sólo puede contestar "NO APLICA" si la institución no realiza traslados de recursos según lo indicado.)</t>
    </r>
  </si>
  <si>
    <r>
      <t xml:space="preserve">¿La máxima autoridad revisa o es informada por un agente interno, por lo menos una vez al año, de si se cumple oportunamente con las disposiciones giradas a la entidad en los informes de fiscalización emitidos por la Contraloría General de la República? </t>
    </r>
    <r>
      <rPr>
        <sz val="12"/>
        <color rgb="FFFF0000"/>
        <rFont val="Arial Narrow"/>
        <family val="2"/>
      </rPr>
      <t>(Sólo puede contestar "NO APLICA" si la institución no ha sido objeto de fiscalizaciones formales de la Contraloría General de la República en los últimos 5 años.)</t>
    </r>
  </si>
  <si>
    <r>
      <t xml:space="preserve">¿Se formuló  e implementó un plan de mejoras con base en los resultados de la autoevaluación del sistema de control interno ejecutada?
</t>
    </r>
    <r>
      <rPr>
        <sz val="12"/>
        <color rgb="FFFF0000"/>
        <rFont val="Arial Narrow"/>
        <family val="2"/>
      </rPr>
      <t>(LA RESPUESTA AFIRMATIVA REQUIERE QUE EL PLAN SE HAYA FORMULADO E IMPLEMENTADO.)</t>
    </r>
  </si>
  <si>
    <r>
      <t xml:space="preserve">¿Cuenta la institución con un registro o base de datos que contenga la información específica sobre las sentencias dictadas en sede judicial, que establezcan una condena patrimonial en contra de la Administración, así como las acciones emprendidas por la Administración para la determinación de responsabilidades sobre los funcionarios que han actuado con dolo o culpa grave en las conductas objeto de esas condenatorias? </t>
    </r>
    <r>
      <rPr>
        <sz val="12"/>
        <color rgb="FFFF0000"/>
        <rFont val="Arial Narrow"/>
        <family val="2"/>
      </rPr>
      <t>(Sólo podrá seleccionar la opción NO APLICA cuando no tenga sentencias.)</t>
    </r>
  </si>
  <si>
    <r>
      <t>¿La institución publica en su página de Internet o por otros medios, para conocimiento general, los informes de la auditoría interna, a más tardar en el mes posterior a su conocimiento por el destinatario?</t>
    </r>
    <r>
      <rPr>
        <sz val="12"/>
        <color rgb="FFFF0000"/>
        <rFont val="Arial Narrow"/>
        <family val="2"/>
      </rPr>
      <t xml:space="preserve"> (Sólo pueden contestar "NO APLICA" las instituciones que no cuenten con auditoría interna. Las demás deben contestar "SI" o "NO", a menos que aporten documentación que demuestre que están impedidas de realizar esta publicación; si no se aporta esa documentación, la respuesta se cambiará a "NO" y el puntaje será ajustado, previa comunicación al enlace.")</t>
    </r>
  </si>
  <si>
    <r>
      <t xml:space="preserve">¿Se cuenta con normativa interna para regular los diferentes alcances de la contratación administrativa en la entidad, con respecto a las siguientes etapas?:
a. Planificación
b. Procedimientos
c. Aprobación interna de contratos
d. Seguimiento de la ejecución de contratos
</t>
    </r>
    <r>
      <rPr>
        <sz val="12"/>
        <color rgb="FFFF0000"/>
        <rFont val="Arial Narrow"/>
        <family val="2"/>
      </rPr>
      <t>(LA RESPUESTA AFIRMATIVA REQUIERE QUE LA NORMATIVA INTERNA CONTEMPLE LAS CUATRO ETAPAS.)</t>
    </r>
  </si>
  <si>
    <r>
      <t xml:space="preserve">¿Se prepara un plan o programa anual de adquisiciones que contenga la información mínima requerida? </t>
    </r>
    <r>
      <rPr>
        <sz val="12"/>
        <color rgb="FFFF0000"/>
        <rFont val="Arial Narrow"/>
        <family val="2"/>
      </rPr>
      <t>(Si la institución está cubierta por el Reglamento a la Ley de Contratación Administrativa, responda con base en los requerimientos de ese Reglamento; si no lo está, considere como referencia mínima los requerimientos de ese Reglamento?)</t>
    </r>
  </si>
  <si>
    <r>
      <t xml:space="preserve">¿La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t>
    </r>
    <r>
      <rPr>
        <sz val="12"/>
        <color rgb="FFFF0000"/>
        <rFont val="Arial Narrow"/>
        <family val="2"/>
      </rPr>
      <t>(LA RESPUESTA AFIRMATIVA REQUIERE QUE LA EVALUACIÓN CONTEMPLE TODOS LOS PUNTOS SEÑALADOS EN LA PREGUNTA, COMO MÍNIMO.)</t>
    </r>
  </si>
  <si>
    <r>
      <t xml:space="preserve">¿La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t>
    </r>
    <r>
      <rPr>
        <sz val="12"/>
        <color rgb="FFFF0000"/>
        <rFont val="Arial Narrow"/>
        <family val="2"/>
      </rPr>
      <t>(LA RESPUESTA AFIRMATIVA REQUIERE QUE EL PLAN CONTEMPLE LOS TRES PUNTOS, COMO MÍNIMO.)</t>
    </r>
  </si>
  <si>
    <r>
      <t xml:space="preserve">¿La institución cuenta con un modelo de arquitectura de la información que:
a. Sea conocido y utilizado por el nivel gerencial de la institución?
b. Caracterice los datos de la institución, aunque sea a nivel general?
</t>
    </r>
    <r>
      <rPr>
        <sz val="12"/>
        <color rgb="FFFF0000"/>
        <rFont val="Arial Narrow"/>
        <family val="2"/>
      </rPr>
      <t>(LA RESPUESTA AFIRMATIVA REQUIERE QUE SE CUMPLAN AMBOS PUNTOS.)</t>
    </r>
  </si>
  <si>
    <r>
      <t xml:space="preserve">¿La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t>
    </r>
    <r>
      <rPr>
        <sz val="12"/>
        <color rgb="FFFF0000"/>
        <rFont val="Arial Narrow"/>
        <family val="2"/>
      </rPr>
      <t>(LA RESPUESTA AFIRMATIVA REQUIERE QUE SE CUMPLAN AMBOS PUNTOS.)</t>
    </r>
  </si>
  <si>
    <r>
      <t xml:space="preserve">¿La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t>
    </r>
    <r>
      <rPr>
        <sz val="12"/>
        <color rgb="FFFF0000"/>
        <rFont val="Arial Narrow"/>
        <family val="2"/>
      </rPr>
      <t>(LA RESPUESTA AFIRMATIVA REQUIERE QUE SE IDENTIFIQUEN LOS TRES ASUNTOS, COMO MÍNIMO.)</t>
    </r>
  </si>
  <si>
    <r>
      <t xml:space="preserve">¿La institución ha definido, oficializado y comunicado políticas y procedimientos de seguridad lógica?
</t>
    </r>
    <r>
      <rPr>
        <sz val="12"/>
        <color rgb="FFFF0000"/>
        <rFont val="Arial Narrow"/>
        <family val="2"/>
      </rPr>
      <t>(LA RESPUESTA AFIRMATIVA REQUIERE QUE SE CUMPLAN AMBOS TIPOS DE REGULACIÓN HAYAN SIDO DEFINIDOS, OFICIALIZADOS Y COMUNICADOS.)</t>
    </r>
  </si>
  <si>
    <r>
      <t xml:space="preserve">¿Las políticas de TI se comunican a todos los usuarios internos y externos relevantes?
</t>
    </r>
    <r>
      <rPr>
        <sz val="12"/>
        <color rgb="FFFF0000"/>
        <rFont val="Arial Narrow"/>
        <family val="2"/>
      </rPr>
      <t>(LA RESPUESTA AFIRMATIVA REQUIERE QUE SE CONSIDERE A LOS USUARIOS TANTO INTERNOS COMO EXTERNOS, SEGÚN CORRESPONDA.)</t>
    </r>
  </si>
  <si>
    <r>
      <t xml:space="preserve">¿La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t>
    </r>
    <r>
      <rPr>
        <sz val="12"/>
        <color rgb="FFFF0000"/>
        <rFont val="Arial Narrow"/>
        <family val="2"/>
      </rPr>
      <t>(LA RESPUESTA AFIRMATIVA REQUIERE QUE SE CONSIDEREN LA DEFINICIÓN, LA IMPLEMENTACIÓN Y EL MONITOREO DE LOS TRES PUNTOS.)</t>
    </r>
  </si>
  <si>
    <r>
      <t xml:space="preserve">¿La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
</t>
    </r>
    <r>
      <rPr>
        <sz val="12"/>
        <color rgb="FFFF0000"/>
        <rFont val="Arial Narrow"/>
        <family val="2"/>
      </rPr>
      <t>(LA RESPUESTA AFIRMATIVA REQUIERE LA IDENTIFICACIÓN, LA DEFINICIÓN Y LA COMUNICACIÓN DE LOS MECANISMOS.)</t>
    </r>
  </si>
  <si>
    <r>
      <t xml:space="preserve">¿La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t>
    </r>
    <r>
      <rPr>
        <sz val="12"/>
        <color rgb="FFFF0000"/>
        <rFont val="Arial Narrow"/>
        <family val="2"/>
      </rPr>
      <t>(LA RESPUESTA AFIRMATIVA REQUIERE QUE SE REALICEN LAS TRES ACTIVIDADES, COMO MÍNIMO.)</t>
    </r>
  </si>
  <si>
    <r>
      <t xml:space="preserve">¿La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t>
    </r>
    <r>
      <rPr>
        <sz val="12"/>
        <color rgb="FFFF0000"/>
        <rFont val="Arial Narrow"/>
        <family val="2"/>
      </rPr>
      <t>(LA RESPUESTA AFIRMATIVA REQUIERE QUE LA POLÍTICA CONTEMPLE LOS CUATRO PUNTOS, COMO MÍNIMO.)</t>
    </r>
  </si>
  <si>
    <r>
      <t xml:space="preserve">¿La institución ha definido y divulgado los criterios de admisibilidad de las denuncias que se le presenten, incluyendo lo siguiente?:
a. Explicación de cómo plantear una denuncia
b. Requisitos
c. Información adicional
</t>
    </r>
    <r>
      <rPr>
        <sz val="12"/>
        <color rgb="FFFF0000"/>
        <rFont val="Arial Narrow"/>
        <family val="2"/>
      </rPr>
      <t>(LA RESPUESTA AFIRMATIVA REQUIERE QUE LOS CRITERIOS CONTEMPLEN LOS TRES PUNTOS, COMO MÍNIMO.)</t>
    </r>
  </si>
  <si>
    <r>
      <t xml:space="preserve">¿Se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t>
    </r>
    <r>
      <rPr>
        <sz val="12"/>
        <color rgb="FFFF0000"/>
        <rFont val="Arial Narrow"/>
        <family val="2"/>
      </rPr>
      <t>(LA RESPUESTA AFIRMATIVA REQUIERE QUE SE CONTEMPLEN LOS TRES PUNTOS, COMO MÍNIMO.)</t>
    </r>
  </si>
  <si>
    <r>
      <t xml:space="preserve">¿Las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t>
    </r>
    <r>
      <rPr>
        <sz val="12"/>
        <color rgb="FFFF0000"/>
        <rFont val="Arial Narrow"/>
        <family val="2"/>
      </rPr>
      <t>(LA RESPUESTA AFIRMATIVA REQUIERE QUE LAS REGULACIONES CONTEMPLEN LOS CINCO PUNTOS, COMO MÍNIMO.)</t>
    </r>
  </si>
  <si>
    <r>
      <t xml:space="preserve">¿La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t>
    </r>
    <r>
      <rPr>
        <sz val="12"/>
        <color rgb="FFFF0000"/>
        <rFont val="Arial Narrow"/>
        <family val="2"/>
      </rPr>
      <t>(LA RESPUESTA AFIRMATIVA REQUIERE QUE EN LA PÁGINA SE MUESTREN TODOS LOS PUNTOS.)</t>
    </r>
  </si>
  <si>
    <r>
      <t>¿Se cuenta con políticas u otra normativa institucional, de conocimiento general, para el reclutamiento, la selección y promoción del personal?</t>
    </r>
    <r>
      <rPr>
        <sz val="12"/>
        <color rgb="FFFF0000"/>
        <rFont val="Arial Narrow"/>
        <family val="2"/>
      </rPr>
      <t xml:space="preserve"> (No aplica a las entidades sujetas al Servicio Civil.)</t>
    </r>
  </si>
  <si>
    <r>
      <t xml:space="preserve">¿La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t>
    </r>
    <r>
      <rPr>
        <sz val="12"/>
        <color rgb="FFFF0000"/>
        <rFont val="Arial Narrow"/>
        <family val="2"/>
      </rPr>
      <t>(LA RESPUESTA AFIRMATIVA REQUIERE QUE EN LA PÁGINA SE MUESTREN TODOS LOS PUNTOS.)</t>
    </r>
  </si>
  <si>
    <t>JUSTIFICACIÓN DE "NO APLICA"</t>
  </si>
  <si>
    <t>DOCUMENTACION DE RESPALDO RESPUESTA "SÍ"</t>
  </si>
  <si>
    <r>
      <t xml:space="preserve">IGI
</t>
    </r>
    <r>
      <rPr>
        <b/>
        <sz val="10"/>
        <color rgb="FF000000"/>
        <rFont val="Arial Narrow"/>
        <family val="2"/>
      </rPr>
      <t>(para reportar a CGR en constancia)</t>
    </r>
  </si>
  <si>
    <t>Índice de Gestión Institucional del Sector Público 2018 - Cuestionario general</t>
  </si>
  <si>
    <t>RESULTADOS GENERALES DEL IGI 2018</t>
  </si>
  <si>
    <t xml:space="preserve">Revisado por: </t>
  </si>
  <si>
    <t xml:space="preserve">NO </t>
  </si>
  <si>
    <t>¿La institución aplica políticas oficializadas para que el 100% de su personal disfrute de sus vacaciones anualmente?</t>
  </si>
  <si>
    <t>¿La institución cuenta con un plan de desarrollo de competencias para los puestos de mayor relevancia de la institución?</t>
  </si>
  <si>
    <t>¿Existen en la institución funcionarios formalmente designados para que conformen una  representación razonable que como parte de sus labores, asesoren y apoyen al jerarca en la toma de decisiones estratégicas en relación con el uso y el mantenimiento de tecnologías de información?</t>
  </si>
  <si>
    <t>¿Se realizó en el período comprendido entre enero 2016 a diciembre 2018, una auditoría o estudio orientados al análisis de riesgo de fraude, el cual pudo ser ejecutado por parte de la auditoría interna o de un externo contratado por la institución específicamente para ese propósito?</t>
  </si>
  <si>
    <t xml:space="preserve">¿La institución incorpora en el proceso de admisibilidad de ofertas, una definición de los límites máximos y mínimos de los precios aceptables para los bienes y servicios que adquirirá, derivados del estudio de razonabilidad de precios? (Si la institución está sujeta al Reglamento de Contratación Administrativa, considere como referencia el artículo 30 de ese reglamento.)
</t>
  </si>
  <si>
    <t>Oficina Nacional de Semillas</t>
  </si>
  <si>
    <t>Licda. Laura Vindas Valverde</t>
  </si>
  <si>
    <t>14 de febrero 2019</t>
  </si>
  <si>
    <t>Ing. Walter Quirós Ortega</t>
  </si>
  <si>
    <t>11 de febrero 2019</t>
  </si>
  <si>
    <t xml:space="preserve">Procedimientos para elaboración del Presupuesto y del Plan Operativo, ambos extraidos del Manual de Procedimientos Institucionales. </t>
  </si>
  <si>
    <t xml:space="preserve">El Plan Estratégico Institucional 2013-2021 existe pero no está actualizado. Se tenía previsto realizarla en el 2018. </t>
  </si>
  <si>
    <t xml:space="preserve">Se adjuntan Memorándum 033-2017 D.A.M y 034-2017 D.A.M de la Jefatura Administrativa Financiera donde se solicita proyecciones y estimados de semilla la que se someterá a control de calidad.  Además de las necesidades que para efectos de Presupuesto puedan ser incluidas. </t>
  </si>
  <si>
    <t>Pantallazo de Página web</t>
  </si>
  <si>
    <t>Se adjunta un extracto del Plan Anual Operativo Institucional 2018</t>
  </si>
  <si>
    <t>Se adjunta oficio del Despacho del Ministro de Agricultura DM-MAG-0386-201745678 donde se da el aval de la vinculación de la programación contenida en la MAPP-2018 y el Plan Nacional de Desarrollo 2015-2018</t>
  </si>
  <si>
    <t>Documento Emilio</t>
  </si>
  <si>
    <t>Se adjuntan nota enviada por la Dirección Ejecutiva a la Contraloría General de la República con los Datos de los Índices de Gestión 2017.</t>
  </si>
  <si>
    <t>No existe un Plan concreto en función de una evaluación anual, sin embargo, anualmente se emprenden acciones para la mejora de una serie de aspectos reflejados a través de diferentes medios: recomendaciones de auditoría interna, identificación de deficiencias o necesidades de mejora en procesos, a través de la Comisión Institucional de Mejora Continua, resultados del IGI, metas de mejora regulatoria.</t>
  </si>
  <si>
    <t>Se adjunta pantallazo de la pagina web donde se muestra el plan purianual y anual. Y además de los resultados obtenidos en los Indices de Gestión de los años 2015-2016-2017 y 2018</t>
  </si>
  <si>
    <t>Se adjunta “Justificación de Ingresos” páginas de Nº 8 a la Nº 12 extraídos del Presupuesto Ordinario 2018 y además se adjunta la MAPI que se extrajo del Plan Operativo Institucional 2018. DOCUMENTO FINAL MAAP</t>
  </si>
  <si>
    <t>Se cuenta con un Código de Ética aprobado por la Dirección Ejecutiva y conocido en la Sesión Ordinaria de Junta Directiva Nº 665 celebrada el 21 de diciembre 2016, Artículo 4. Ver anexo Índices de Gestión 2016.</t>
  </si>
  <si>
    <t>Se cuenta con una Política de Ética (ver anexo pregunta 1.9 Planificación) y con un Código de Ética (ver anexo 3.1 Control Interno, Indices 2016) ver extracto del Reglamento Autónomo de Servicio donde se tipifica las sanciones (Índices de Gestión 2016) y la Política de Denuncias (incluida en los Indices de Gestión 2017.</t>
  </si>
  <si>
    <t xml:space="preserve">Se adjunta el informe de Matriz Guia de Verificación y Presentación y Requerimientos en los EEFF para el año 2018 de la Implementación de las NICSP y NIIF para el Sector Público. </t>
  </si>
  <si>
    <t xml:space="preserve">Se adjunta certificación del Jefe Administrativo Financiero, Encargado del Proyecto de Implementación del Sistema de Cómputo para la Administración, Contabilidad y Control Presupuestario de las Actividades de Certificación y Control de Calidad de Semilla, según se estipulo en la Licitación Abreviada 2016-LA-000004-01. Se adjunta la portada del Manual del Módulo Contable.  Los originales están en poder del Departamento Administrativo Financiero.  Además para el año 2019 se tiene previsto la actualización del Manual de Procedimientos en el área Contable. </t>
  </si>
  <si>
    <t>Se adjunta Política Contable Institucional, Notas y Políticas a los Estados Financieros al 31 de diciembre 2018, Catálogo de Cuentas al 31 de diciembre 2018.</t>
  </si>
  <si>
    <t>Ver adjunto el listado de procedimientos del Proceso Contable.  El manual completo se encuentra en custodia de la Licda. Laura Vindas Valverde; Oficial de Tramitología y Seguimiento quien tiene a cargo la responsabilidad de revisión y /o coordinar las actualizaciones que correspondan anualmente.  Y para el año 2019 se tiene prevista la actualización de esta área en específico debido a las nuevas directrices del Ministerio de Hacienda</t>
  </si>
  <si>
    <t>Se adjunta los Estados Financieros correspondientes a octubre, noviembre y diciembre 2018</t>
  </si>
  <si>
    <t>Se adjunta el Orden del Día de las sesiones de Junta Directiva donde se analizan los Estados Financieros correspondientes al año 2018.  Y copias de las cartas enviadas por el Director Ejecutivo a la Contraloria General de la República, al Área de Servicios Económicos con el Informe Final correspondiente al año 2018</t>
  </si>
  <si>
    <t>Ver anexos en la pregunta 2.9 de esta sección (Financiero/Contable)</t>
  </si>
  <si>
    <t>Ver Índices de Gestión 2017, (SEVRI realizado en el 2017 y se tiene prevista la actualización para este 2019)</t>
  </si>
  <si>
    <t>La actualización del SEVRI  se tiene prevista para el 2019</t>
  </si>
  <si>
    <t xml:space="preserve">La Oficina cuenta con un “Reglamento para la Rendición de Garantías de los Funcionarios de la Oficina Nacional de Semillas de conformidad con el artículo 18 de la Ley de Semillas y el Artículo 13 de la Ley de la Administración Financierade la República y Presupuestos Públicos (8131)”  Se adjunta documento. </t>
  </si>
  <si>
    <t xml:space="preserve">A partir del 01 de enero del 2016 la Administración de la Oficina hace un traslado del 5.33% como aporte patronal a la Asociación Solidarista de Empleados de la Oficina Nacional de Semillas (ASOFINASE).  Se adjunta nota del Presidente de ASOFINASE y extracto del Acta donde la Junta Directiva de la ONS aprueba el traslado. </t>
  </si>
  <si>
    <t>Se anexa el Informe de Autoevaluación correspondiente al año 2018.</t>
  </si>
  <si>
    <t xml:space="preserve">El Plan de Mejoras se establecerá  a partir del mes de marzo  2019 ya que se tiene como objetivo la actualización de varios procesos y procedimientos. </t>
  </si>
  <si>
    <t>Para el año 2019 uno de los objetivos es la actualización del Manual  de Puestos son función de la Licda. Laura Vindas Valverde en coordinación con la Jefatura del Departamento Administrativo Financiero</t>
  </si>
  <si>
    <t xml:space="preserve">El Manual de Procedimientos está en custodia de la Licda. Laura Vindas Valverde, igualmente las modificaciones y actualizaciones están a su cargo en coordinación con la Jefatura Administrativa Financiera y la Dirección Ejecutiva. Durante los años 2016 y 2017 se realizaron varias actualizaciones y se incluyeron dos nuevos Procedimientos.  En el año 2018 se actualizaron dos procedimentos al final de cada procedimiento se observa la fecha de aprobación. Los mismos se adjuntan. </t>
  </si>
  <si>
    <t>Los principios bajo los cuales la Oficina Nacional de Semillas se guía, son los establecidos en la Ley de Contratación Administrativa.</t>
  </si>
  <si>
    <t xml:space="preserve">El archivo de Proveedores normalmente se actualiza anualmente pero si se requiere una actualización intermedia se realiza.  EL proceso está a cargo de la Licda. Laura Vindas Valverde. </t>
  </si>
  <si>
    <t>Se adjunta Plan de Adquisiciones 2018</t>
  </si>
  <si>
    <t>Se adjunta pantalla de la página web donde se muestran los Plan de Adquisiciones.</t>
  </si>
  <si>
    <t xml:space="preserve">Todas las ofertas recibidas para una Licitación son evaluadas mediante la metodología establecida en el Artículo 30 del Reglamento a la Ley de Contratación Administrativa. </t>
  </si>
  <si>
    <t>A la fecha únicamente se tiene un Contrato con reajuste de precios (Contrato de Seguridad y Vigilancia)</t>
  </si>
  <si>
    <t>Aurelio</t>
  </si>
  <si>
    <t>Se adjunta nota del Ministro Luis Felipe Arauz Cavallini del Ministerio de Agricultura y Ganaderia del 30 mayo 2017 donde se aprueba la vinculación POI-Presupuesto a Plan Nacional de Desarrollo 2015-2018</t>
  </si>
  <si>
    <t xml:space="preserve">Ver anexo en Indices de Gestión 2017, y para este año se tiene previsto la revisión y actualización de los procedimientos que lo requieran. </t>
  </si>
  <si>
    <t>Ver adjuntos Informe Final de los Estados Financieros  (pregunta 2.8) y  las Notas Políticas  (pregunta 2.5).  Se adjuntan los Auxiliares  y Conciliaciones para el año 2018.</t>
  </si>
  <si>
    <t>Verificación por la Contraloría General de la República.</t>
  </si>
  <si>
    <t>La Oficina Nacional de Semillas es una Institución muy pequeña, compuesta apenas por 18 funcionarios. No existe un Departamento de TI sino que esta función recae en un solo funcionario (Bachiller en Sistemas Informáticos) que es el que desempeña todas las labores relacionadas con este campo.  Compete al mismo la responsabilidad de atender todo asunto relativo a los sistemas informáticos, coordinando aquellos aspectos en los que se requiera la contratación de ciertos servicios (mantenimiento, programación, desarrollo de sistemas, etc)</t>
  </si>
  <si>
    <t>Ver anexo de la pregunta 6.1</t>
  </si>
  <si>
    <t xml:space="preserve">Se adjunta pantalla de la web institucional donde se ubica Mejora Regulatoria como una gestión de calidad al Usuario, se revisa y actualiza periódicamente como parte de los Planes de Mejora Regulatoria. </t>
  </si>
  <si>
    <t>Se adjunta pantalla del Antivirus con que cuenta la Oficina</t>
  </si>
  <si>
    <t>Se adjunta pantalla de la web donde se refleja lo concerniente a los trámites de la Oficina</t>
  </si>
  <si>
    <t xml:space="preserve">Se adjunta pantalla de la web donde se muestra el cuadro de formularios disponibles, donde los Usuarios pueden iniciar el trámite y guardar documento para enviarlo por fax, correo o traerlo personalmente. </t>
  </si>
  <si>
    <t xml:space="preserve">Se anexa pantallazo del Sistema Nacional de Certificación; basados en la Normativa Naciomal se aceptan documentos con firma digital. </t>
  </si>
  <si>
    <t>La Oficina Nacional de Semillas cuenta con una funcionaria (Licda. Laura Vindas Valverde) designada como Oficial de Tramitología que apoya a la Dirección Ejecutiva en materia de Mejora Regulatoria.  Es además encargada de recibir y canalizar consultas, sugerencias u otras, recibidas por correo electrónico, así como elaborar periódicamente las encuestas de opinión de los usuarios de servicios. Tiene a cargo la actualización del Manual de Procedimientos y Manual de Funciones</t>
  </si>
  <si>
    <t>La última encuesta se realizo en el año 2015</t>
  </si>
  <si>
    <t xml:space="preserve">Se adjuntan pantallazos de cada uno de los elementos </t>
  </si>
  <si>
    <t>Se adjuntan Procedimientos de Reclutamiento y Selección de Personal y el de Capacitación y Desarrollo Humano extraidos del Manual de Procedimientos Institucional.</t>
  </si>
  <si>
    <t>En el momento que se requiera contratar se publica en la web, como sucedió en el 2013 para la Asesora Legal y en el 2017 con el Contador</t>
  </si>
  <si>
    <t xml:space="preserve">Se adjunta extracto del Procedimiento de Reclutamiento y Selección del Personal del Manual de Puestos de la Institución. </t>
  </si>
  <si>
    <t>Se adjunta el Procedimiento Inducción para Funcionarios Nuevos extraido del Manual del Puestos de la Institución.</t>
  </si>
  <si>
    <t xml:space="preserve">Ver Procedimiento de Capacitación y Desarrollo Humano Del Manuel de Procedimientos en anexo 8.1; sin embargo no se realiza formalmente un plan. Las capacitaciones en algunos casos surgen en el desarrollo del funcionamiento institucional mediante las cuales se solicita colaboración a entidades y/o a otras instituciones ya que la limitación presupuestaria no permite abarcar el total de los costos.  Se aprovechan las capacitaciones ofrecidas anualmente por diversos organismos internacionales, así como oportunidades que surgen de parte de entidades estatales y privadas.  Si bien por directrices de Gobierno no se puede presupuestar montos significativos, las entidades que se aprueben son aprovechadas en su totalidad. </t>
  </si>
  <si>
    <t xml:space="preserve">Ver adjunto Procedimiento de Evaluación de Desempeño y Formulario de Evaluación. Cabe rescatar que todos los añosel formulario se somete a revisión para incluirle mejoras. </t>
  </si>
  <si>
    <t xml:space="preserve">Las Evaluaciones del Desempeño correspondientes al año anterior  se aplican en el primer trimestre del año siguiente según lo ha establecido la Administración de la Oficina. </t>
  </si>
  <si>
    <t xml:space="preserve">Se adjunta extracto del Procedimiento de Evaluación del Desempeño donde  en el Punto Nº 8 se refiere a las medidas correctivas para fortalecer el desempeño. </t>
  </si>
  <si>
    <t xml:space="preserve">Se adjuntan las Declaraciones Juradas de los funcionarios que deben presentarla. </t>
  </si>
  <si>
    <t xml:space="preserve">Se adjuntan las Resoluciones Salariales aplicadas en los dos semestres del año 2018. </t>
  </si>
  <si>
    <t>La Administración ha solicitado a la Licda. Laura Vindas Valverde a través del Memo 040-2016 D.E. llevar el control de vacaciones por funcionario, dar seguimiento a las disposiciones y reglamentación (Reglamento Autónomo de Servicio) y además debe confeccionar un estado de vacaciones de los funcionarios cada tres meses y entregarlo a las Jefaturas para lo que corresponda.</t>
  </si>
  <si>
    <t>En Memorándum 009-2016 D.E. la Dirección Ejecutiva da a conocer la Política de Ética,  además del Código de Ética aprobado por la Dirección Ejecutiva y conocido en la Sesión Ordinaria de Junta Directiva N. 665 celebrada el 21 de diciembre 2016, Artículo 4).  La Administración en sus reuniones de personal hace recordatorios a la existencia de estos documentos para poner en práctica.</t>
  </si>
  <si>
    <t xml:space="preserve">La estrategia está en ejecución y se han cumplido los cometidos planteados para el año 2016 (*). Sin embargo, aún no se ha realizado una evaluación por cuanto es de muy reciente elaboración. (*) En función de una recomendación de la Auditoría Interna de la Oficina, se elaboró úna estrategia ética institucional que comprende una Política, un Código de Ética y acciones de concientización: Se nombró Comisión de Ética Institucional (Memorando ONS 029-2014 D.E.).
• La Comisión planteó sus objetivos y definió un Plan de trabajo para el año 2016, el cual contempló inicialmente dentro de sus actividades: promover la aprobación de la Política de Ética Institucional, la divulgación de normativa y sensibilización, así como la elaboración y propuesta de un Código de ética institucional, para ser adoptado por todos los funcionarios. Se elaboró Política  de Ética Institucional (PO-014-01), la cual se aprobó mediante Memorando ONS 009-2016 D.E. y se socializó en reunión de personal.
• Se elaboró por parte de la Comisión el Código de Ética Institucional, el cual fue socializado en reunión y distribuido al personal vía correo el 10 de 0ctubre del 2016. 
Finalmente fue conocido por la Junta Directiva. 
Asimismo, se han realizado exposiciones relativas al tema de ética institucional y se ha previsto incorporar “cápsulas” sobre ética en cada reunión de personal.
Adicionalmente se ha considerado este tema en la elaboración del SEVRI y en la Autoevaluación del Sistema de Control Interno.   Ante situaciones relacionadas con la ética se ha procedido a la aplicación de medidas corrretivas bajo los principios establecidos en los instrumentos antes señalados. 
</t>
  </si>
  <si>
    <t xml:space="preserve">Si existe vinculación de metas y objetivos. Se adjunta Formulario de Evaluación de Desempeño que se aplicó en febrero 2017.  La Evaluación correspondiente al 2018 está prevista para aplicar en marzose aplicará el mismo formulario con ajustes solicitados por las Jefaturas. </t>
  </si>
  <si>
    <t>Se adjunta Publicación de la Gaceta Nº 32 del jueves 14 de febrero del 2013, donde se dispone de la Generalidades sobre la no legalización de los Libros Contables y Competencia para la Legalización de los Libros Contables.</t>
  </si>
  <si>
    <t xml:space="preserve">Se adjunta el Informe de Ética emitido por la Auditoría Interna en el año 2014.  </t>
  </si>
  <si>
    <t xml:space="preserve">Se adjunta el Procedimiento de Compras de Bienes y Servicios y el Procedimiento de Recepción de Bienes y Servicios </t>
  </si>
  <si>
    <t xml:space="preserve">Ver los adjuntos de la pregunta 4.2 de Índices de Gestión 2018. </t>
  </si>
  <si>
    <t xml:space="preserve">La Oficina tiene únicamente un proveedor inhabilitado por incumplimiento de contrato; se adjuntan fotografías del expediente del archivo de Registro de Proveedores.  </t>
  </si>
  <si>
    <t>Se adjunta nota del Ing. Walter Quirós Ortega, donde hace referencia a la incorporación de los plazos de respuesta en los trámites de la Oficina solicitado por Mejora Regulatoria, además se destaca que los tiempos de respuesta de la ONS siempre han sido inferiores a los plazos que señala la Ley de Administración Pública</t>
  </si>
  <si>
    <t>Se adjunta Circular 03-2015 donde se comunica a todos los Usuarios los diversos mecanismos de enviar o comunicar sus reclamos, consultaa o sugerencias.  Además se adjunta pantallazo de la página web donde se muestra en el Directorio Institucional la Oficina de Atención al Ciudadado y se reciben  las sugerencias y/o quejas por los servicios brindados.</t>
  </si>
  <si>
    <t>Se adjunta Circular 03-2015, Politica Atención de Denuncia y Formulario para Atención de Denuncias, Sugerencias y/o quejas</t>
  </si>
  <si>
    <t>Ver anexos 7.10  pregunta anterior</t>
  </si>
  <si>
    <t>Ver anexos 7.10  en Índices de Gestión 2018</t>
  </si>
  <si>
    <t xml:space="preserve">Se adjunta extracto del Acta Nº 678 donde el Director Ejecutivo le comunica a la Junta Directiva que la Oficina esta realizando el Indice de Gestión Institucional correspondiente al 2017 </t>
  </si>
  <si>
    <t xml:space="preserve">Se adjuntan los cuadros  de Factores que afectaron la ejecución presupuestaria y acciones correctivas. Así como el Grado de Cumplimiento de metas de producción, Cumplimiento de indicadores de desempeño asociados a cada producto, ejecución de los recursos programados y efectividad y un resumen del Informe Final de Labores con la meta y efectividad de ejecución. </t>
  </si>
  <si>
    <t>Se adjunta el último Informe de Ejecución Presupuestaria Final correspondiente al año 2018.</t>
  </si>
  <si>
    <t>Se adjunta cuadro de estimación ingresos - egresos</t>
  </si>
  <si>
    <t>Ver adjuntos del punto 5.5 (documento listo para verlo en Junta Dirrectiva el 19 de febrero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</si>
</sst>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 #,##0.0_ ;_ * \-#,##0.0_ ;_ * &quot;-&quot;??_ ;_ @_ "/>
  </numFmts>
  <fonts count="30" x14ac:knownFonts="1">
    <font>
      <sz val="10"/>
      <color rgb="FF000000"/>
      <name val="Arial"/>
    </font>
    <font>
      <sz val="10"/>
      <color rgb="FF000000"/>
      <name val="Arial"/>
      <family val="2"/>
    </font>
    <font>
      <b/>
      <sz val="11"/>
      <color rgb="FF000000"/>
      <name val="Arial"/>
      <family val="2"/>
    </font>
    <font>
      <sz val="10"/>
      <color rgb="FF000000"/>
      <name val="Arial"/>
      <family val="2"/>
    </font>
    <font>
      <sz val="11"/>
      <color rgb="FFFFFFFF"/>
      <name val="Calibri"/>
      <family val="2"/>
    </font>
    <font>
      <b/>
      <sz val="16"/>
      <color rgb="FF000000"/>
      <name val="Arial"/>
      <family val="2"/>
    </font>
    <font>
      <sz val="10"/>
      <color rgb="FF000000"/>
      <name val="Arial"/>
      <family val="2"/>
    </font>
    <font>
      <b/>
      <sz val="10"/>
      <color rgb="FF000000"/>
      <name val="Arial"/>
      <family val="2"/>
    </font>
    <font>
      <b/>
      <sz val="10"/>
      <color rgb="FF000000"/>
      <name val="Arial"/>
      <family val="2"/>
    </font>
    <font>
      <b/>
      <sz val="11"/>
      <color rgb="FF000000"/>
      <name val="Calibri"/>
      <family val="2"/>
    </font>
    <font>
      <sz val="8"/>
      <color rgb="FF000000"/>
      <name val="Arial"/>
      <family val="2"/>
    </font>
    <font>
      <b/>
      <sz val="11"/>
      <color rgb="FF000000"/>
      <name val="Arial Narrow"/>
      <family val="2"/>
    </font>
    <font>
      <sz val="10"/>
      <color rgb="FF000000"/>
      <name val="Arial Narrow"/>
      <family val="2"/>
    </font>
    <font>
      <sz val="11"/>
      <color rgb="FF000000"/>
      <name val="Arial Narrow"/>
      <family val="2"/>
    </font>
    <font>
      <b/>
      <sz val="10"/>
      <color rgb="FF000000"/>
      <name val="Arial Narrow"/>
      <family val="2"/>
    </font>
    <font>
      <b/>
      <sz val="12"/>
      <color rgb="FF000000"/>
      <name val="Arial Narrow"/>
      <family val="2"/>
    </font>
    <font>
      <sz val="12"/>
      <color rgb="FF000000"/>
      <name val="Arial Narrow"/>
      <family val="2"/>
    </font>
    <font>
      <sz val="12"/>
      <color rgb="FFFFFFFF"/>
      <name val="Arial Narrow"/>
      <family val="2"/>
    </font>
    <font>
      <i/>
      <sz val="12"/>
      <color rgb="FF000000"/>
      <name val="Arial Narrow"/>
      <family val="2"/>
    </font>
    <font>
      <sz val="12"/>
      <color rgb="FFFF0000"/>
      <name val="Arial Narrow"/>
      <family val="2"/>
    </font>
    <font>
      <u/>
      <sz val="12"/>
      <color rgb="FF000000"/>
      <name val="Arial Narrow"/>
      <family val="2"/>
    </font>
    <font>
      <sz val="12"/>
      <color theme="0"/>
      <name val="Arial Narrow"/>
      <family val="2"/>
    </font>
    <font>
      <b/>
      <sz val="16"/>
      <color theme="0"/>
      <name val="Arial Narrow"/>
      <family val="2"/>
    </font>
    <font>
      <b/>
      <sz val="12"/>
      <color theme="0"/>
      <name val="Arial Narrow"/>
      <family val="2"/>
    </font>
    <font>
      <b/>
      <sz val="12"/>
      <color rgb="FF25346D"/>
      <name val="Arial Narrow"/>
      <family val="2"/>
    </font>
    <font>
      <sz val="12"/>
      <color rgb="FF25346D"/>
      <name val="Arial Narrow"/>
      <family val="2"/>
    </font>
    <font>
      <sz val="10"/>
      <color theme="0"/>
      <name val="Arial Narrow"/>
      <family val="2"/>
    </font>
    <font>
      <b/>
      <sz val="18"/>
      <color theme="0"/>
      <name val="Arial Narrow"/>
      <family val="2"/>
    </font>
    <font>
      <sz val="12"/>
      <color rgb="FF000000"/>
      <name val="Times New Roman"/>
      <family val="1"/>
    </font>
    <font>
      <sz val="10"/>
      <color rgb="FF000000"/>
      <name val="Times New Roman"/>
      <family val="1"/>
    </font>
  </fonts>
  <fills count="11">
    <fill>
      <patternFill patternType="none"/>
    </fill>
    <fill>
      <patternFill patternType="gray125"/>
    </fill>
    <fill>
      <patternFill patternType="solid">
        <fgColor rgb="FFFFCC00"/>
        <bgColor indexed="64"/>
      </patternFill>
    </fill>
    <fill>
      <patternFill patternType="solid">
        <fgColor rgb="FFC0C0C0"/>
        <bgColor indexed="64"/>
      </patternFill>
    </fill>
    <fill>
      <patternFill patternType="solid">
        <fgColor rgb="FF99CCFF"/>
        <bgColor indexed="64"/>
      </patternFill>
    </fill>
    <fill>
      <patternFill patternType="solid">
        <fgColor rgb="FF92D050"/>
        <bgColor indexed="64"/>
      </patternFill>
    </fill>
    <fill>
      <patternFill patternType="solid">
        <fgColor rgb="FF25346D"/>
        <bgColor indexed="64"/>
      </patternFill>
    </fill>
    <fill>
      <patternFill patternType="solid">
        <fgColor rgb="FFEA730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rgb="FF000000"/>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164" fontId="1" fillId="0" borderId="0"/>
    <xf numFmtId="0" fontId="3" fillId="0" borderId="0"/>
    <xf numFmtId="0" fontId="1" fillId="0" borderId="0"/>
    <xf numFmtId="0" fontId="1" fillId="0" borderId="0"/>
  </cellStyleXfs>
  <cellXfs count="177">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9" fillId="0" borderId="0" xfId="0" applyFont="1" applyAlignment="1">
      <alignment horizontal="center" vertical="center" wrapText="1"/>
    </xf>
    <xf numFmtId="0" fontId="7" fillId="3" borderId="0" xfId="0" applyFont="1" applyFill="1" applyAlignment="1">
      <alignment horizontal="right" vertical="center" wrapText="1"/>
    </xf>
    <xf numFmtId="0" fontId="7" fillId="3" borderId="0" xfId="0" applyFont="1" applyFill="1" applyAlignment="1">
      <alignment horizontal="center" vertical="center" wrapText="1"/>
    </xf>
    <xf numFmtId="0" fontId="2" fillId="3" borderId="0" xfId="0" applyFont="1" applyFill="1" applyAlignment="1">
      <alignment horizontal="center" vertical="center"/>
    </xf>
    <xf numFmtId="2" fontId="7" fillId="3" borderId="0" xfId="0" applyNumberFormat="1" applyFont="1" applyFill="1" applyAlignment="1">
      <alignment horizontal="center" vertical="center" wrapText="1"/>
    </xf>
    <xf numFmtId="0" fontId="8" fillId="3" borderId="0" xfId="0" applyFont="1" applyFill="1" applyAlignment="1">
      <alignment horizontal="right" vertical="center" wrapText="1"/>
    </xf>
    <xf numFmtId="2" fontId="8" fillId="3"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8" fillId="4" borderId="4" xfId="0" applyFont="1" applyFill="1" applyBorder="1" applyAlignment="1">
      <alignment horizontal="center" vertical="top" wrapText="1"/>
    </xf>
    <xf numFmtId="0" fontId="0" fillId="5" borderId="0" xfId="0" applyFill="1" applyAlignment="1">
      <alignment vertical="center" wrapText="1"/>
    </xf>
    <xf numFmtId="0" fontId="9" fillId="5" borderId="0" xfId="0" applyFont="1" applyFill="1" applyAlignment="1">
      <alignment horizontal="center" vertical="center" wrapText="1"/>
    </xf>
    <xf numFmtId="0" fontId="4" fillId="5" borderId="0" xfId="0" applyFont="1" applyFill="1" applyAlignment="1">
      <alignment vertical="center" wrapText="1"/>
    </xf>
    <xf numFmtId="0" fontId="0" fillId="5" borderId="0" xfId="0" applyFill="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3" borderId="0" xfId="0" applyFont="1" applyFill="1" applyAlignment="1">
      <alignment horizontal="right" vertical="center" wrapText="1"/>
    </xf>
    <xf numFmtId="2" fontId="1" fillId="3" borderId="0" xfId="0" applyNumberFormat="1" applyFont="1" applyFill="1" applyAlignment="1">
      <alignment horizontal="center" vertical="center" wrapText="1"/>
    </xf>
    <xf numFmtId="0" fontId="1"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15" fillId="0" borderId="0" xfId="0" applyFont="1" applyAlignment="1">
      <alignment horizontal="center" vertical="center" wrapText="1"/>
    </xf>
    <xf numFmtId="0" fontId="12" fillId="0" borderId="0" xfId="0" applyFont="1"/>
    <xf numFmtId="0" fontId="12" fillId="3" borderId="5" xfId="0" applyFont="1" applyFill="1" applyBorder="1"/>
    <xf numFmtId="0" fontId="12" fillId="3" borderId="2" xfId="0" applyFont="1" applyFill="1" applyBorder="1"/>
    <xf numFmtId="0" fontId="12" fillId="3" borderId="6" xfId="0" applyFont="1" applyFill="1" applyBorder="1"/>
    <xf numFmtId="0" fontId="16" fillId="0" borderId="0" xfId="0" applyFont="1" applyAlignment="1">
      <alignment vertical="center"/>
    </xf>
    <xf numFmtId="0" fontId="12" fillId="3" borderId="7" xfId="0" applyFont="1" applyFill="1" applyBorder="1"/>
    <xf numFmtId="0" fontId="12" fillId="3" borderId="8" xfId="0" applyFont="1" applyFill="1" applyBorder="1"/>
    <xf numFmtId="0" fontId="15" fillId="3" borderId="0" xfId="0" applyFont="1" applyFill="1" applyAlignment="1">
      <alignment horizontal="center" vertical="center"/>
    </xf>
    <xf numFmtId="0" fontId="12" fillId="0" borderId="7" xfId="0" applyFont="1" applyBorder="1"/>
    <xf numFmtId="0" fontId="12" fillId="0" borderId="8" xfId="0" applyFont="1" applyBorder="1"/>
    <xf numFmtId="0" fontId="16" fillId="0" borderId="0" xfId="0" applyFont="1" applyAlignment="1">
      <alignment horizontal="center" vertical="center"/>
    </xf>
    <xf numFmtId="0" fontId="16" fillId="3" borderId="7" xfId="0" applyFont="1" applyFill="1" applyBorder="1" applyAlignment="1">
      <alignment horizontal="center" vertical="center"/>
    </xf>
    <xf numFmtId="0" fontId="12" fillId="3" borderId="0" xfId="0" applyFont="1" applyFill="1"/>
    <xf numFmtId="0" fontId="16" fillId="3" borderId="8" xfId="0" applyFont="1" applyFill="1" applyBorder="1" applyAlignment="1">
      <alignment horizontal="center" vertical="center"/>
    </xf>
    <xf numFmtId="165" fontId="13" fillId="3" borderId="0" xfId="0" applyNumberFormat="1" applyFont="1" applyFill="1" applyAlignment="1">
      <alignment horizontal="right" vertical="center" wrapText="1"/>
    </xf>
    <xf numFmtId="165" fontId="13" fillId="3" borderId="3" xfId="0" applyNumberFormat="1" applyFont="1" applyFill="1" applyBorder="1" applyAlignment="1">
      <alignment horizontal="right" vertical="center" wrapText="1"/>
    </xf>
    <xf numFmtId="0" fontId="12" fillId="3" borderId="9" xfId="0" applyFont="1" applyFill="1" applyBorder="1"/>
    <xf numFmtId="0" fontId="12" fillId="3" borderId="1" xfId="0" applyFont="1" applyFill="1" applyBorder="1"/>
    <xf numFmtId="0" fontId="12" fillId="3" borderId="10" xfId="0" applyFont="1" applyFill="1" applyBorder="1"/>
    <xf numFmtId="0" fontId="12" fillId="0" borderId="0" xfId="0" applyFont="1" applyAlignment="1">
      <alignment horizontal="center"/>
    </xf>
    <xf numFmtId="0" fontId="21" fillId="6" borderId="0" xfId="0" applyFont="1" applyFill="1" applyAlignment="1">
      <alignment horizontal="center" vertical="center" wrapText="1"/>
    </xf>
    <xf numFmtId="0" fontId="22" fillId="6" borderId="0" xfId="0" applyFont="1" applyFill="1" applyAlignment="1">
      <alignment horizontal="left"/>
    </xf>
    <xf numFmtId="0" fontId="23" fillId="6" borderId="0" xfId="0" applyFont="1" applyFill="1"/>
    <xf numFmtId="20" fontId="21" fillId="6" borderId="0" xfId="0" applyNumberFormat="1" applyFont="1" applyFill="1" applyAlignment="1">
      <alignment vertical="center" wrapText="1"/>
    </xf>
    <xf numFmtId="0" fontId="21" fillId="6" borderId="0" xfId="0" applyFont="1" applyFill="1" applyAlignment="1">
      <alignment vertical="center" wrapText="1"/>
    </xf>
    <xf numFmtId="0" fontId="15" fillId="0" borderId="0" xfId="0" applyFont="1" applyFill="1" applyAlignment="1">
      <alignment horizont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Alignment="1">
      <alignment vertical="top" wrapText="1"/>
    </xf>
    <xf numFmtId="0" fontId="21" fillId="0" borderId="0" xfId="0" applyFont="1" applyFill="1" applyAlignment="1">
      <alignment vertical="center" wrapText="1"/>
    </xf>
    <xf numFmtId="0" fontId="18" fillId="0" borderId="0" xfId="0" applyFont="1" applyFill="1"/>
    <xf numFmtId="0" fontId="16" fillId="0" borderId="0" xfId="0" applyFont="1" applyFill="1" applyAlignment="1">
      <alignment horizontal="center" vertical="center" wrapText="1"/>
    </xf>
    <xf numFmtId="0" fontId="16" fillId="0" borderId="0" xfId="0" applyFont="1" applyFill="1" applyAlignment="1">
      <alignment horizontal="center" vertical="top" wrapText="1"/>
    </xf>
    <xf numFmtId="0" fontId="15" fillId="0" borderId="0" xfId="0" applyFont="1" applyFill="1" applyAlignment="1">
      <alignment horizontal="center" vertical="top" wrapText="1"/>
    </xf>
    <xf numFmtId="0" fontId="17" fillId="0" borderId="0" xfId="0" applyFont="1" applyFill="1" applyAlignment="1">
      <alignment vertical="center"/>
    </xf>
    <xf numFmtId="0" fontId="16" fillId="0" borderId="0" xfId="0" applyFont="1" applyFill="1" applyBorder="1" applyAlignment="1">
      <alignment vertical="center" wrapText="1"/>
    </xf>
    <xf numFmtId="0" fontId="15" fillId="0" borderId="0" xfId="0" applyFont="1" applyFill="1" applyAlignment="1">
      <alignment horizontal="center" vertical="center" wrapText="1"/>
    </xf>
    <xf numFmtId="0" fontId="15" fillId="0" borderId="0" xfId="0" applyFont="1" applyFill="1" applyAlignment="1">
      <alignment vertical="top" wrapText="1"/>
    </xf>
    <xf numFmtId="0" fontId="17" fillId="0" borderId="0" xfId="0" applyFont="1" applyFill="1" applyAlignment="1">
      <alignment vertical="top" wrapText="1"/>
    </xf>
    <xf numFmtId="0" fontId="16" fillId="0" borderId="0" xfId="0" applyFont="1" applyFill="1" applyAlignment="1">
      <alignment horizontal="left" vertical="top" wrapText="1"/>
    </xf>
    <xf numFmtId="0" fontId="19" fillId="0" borderId="0" xfId="0" applyFont="1" applyFill="1" applyAlignment="1">
      <alignment vertical="top" wrapText="1"/>
    </xf>
    <xf numFmtId="164" fontId="16" fillId="0" borderId="0" xfId="0" applyNumberFormat="1" applyFont="1" applyFill="1" applyAlignment="1">
      <alignment vertical="top" wrapText="1"/>
    </xf>
    <xf numFmtId="0" fontId="16" fillId="0" borderId="0" xfId="0" applyFont="1" applyFill="1" applyAlignment="1">
      <alignment horizontal="justify"/>
    </xf>
    <xf numFmtId="0" fontId="16" fillId="0" borderId="0" xfId="0" applyFont="1" applyFill="1"/>
    <xf numFmtId="0" fontId="23" fillId="6" borderId="0" xfId="0" applyFont="1" applyFill="1" applyAlignment="1">
      <alignment horizontal="center"/>
    </xf>
    <xf numFmtId="0" fontId="16" fillId="8" borderId="0" xfId="0" applyFont="1" applyFill="1" applyAlignment="1">
      <alignment horizontal="center" vertical="center" wrapText="1"/>
    </xf>
    <xf numFmtId="0" fontId="16" fillId="8" borderId="0" xfId="0" applyFont="1" applyFill="1" applyAlignment="1">
      <alignment vertical="center" wrapText="1"/>
    </xf>
    <xf numFmtId="0" fontId="16" fillId="8" borderId="0" xfId="0" applyFont="1" applyFill="1" applyBorder="1" applyAlignment="1">
      <alignment vertical="center" wrapText="1"/>
    </xf>
    <xf numFmtId="0" fontId="15" fillId="8" borderId="1" xfId="0" applyFont="1" applyFill="1" applyBorder="1" applyAlignment="1">
      <alignment horizontal="left" vertical="top"/>
    </xf>
    <xf numFmtId="0" fontId="16" fillId="8" borderId="1" xfId="0" applyFont="1" applyFill="1" applyBorder="1" applyAlignment="1">
      <alignment vertical="center" wrapText="1"/>
    </xf>
    <xf numFmtId="0" fontId="16" fillId="8" borderId="0" xfId="0" applyFont="1" applyFill="1" applyBorder="1" applyAlignment="1">
      <alignment horizontal="center" vertical="center" wrapText="1"/>
    </xf>
    <xf numFmtId="0" fontId="16" fillId="8" borderId="12" xfId="0" applyFont="1" applyFill="1" applyBorder="1" applyAlignment="1">
      <alignment vertical="center" wrapText="1"/>
    </xf>
    <xf numFmtId="0" fontId="15" fillId="8" borderId="12" xfId="0" applyFont="1" applyFill="1" applyBorder="1" applyAlignment="1">
      <alignment vertical="center" wrapText="1"/>
    </xf>
    <xf numFmtId="0" fontId="16" fillId="0" borderId="12" xfId="0" applyFont="1" applyFill="1" applyBorder="1" applyAlignment="1">
      <alignment vertical="top" wrapText="1"/>
    </xf>
    <xf numFmtId="0" fontId="15" fillId="0" borderId="12" xfId="0" applyFont="1" applyFill="1" applyBorder="1" applyAlignment="1">
      <alignment horizontal="center" vertical="top" wrapText="1"/>
    </xf>
    <xf numFmtId="0" fontId="16" fillId="0" borderId="12" xfId="0" applyFont="1" applyFill="1" applyBorder="1" applyAlignment="1">
      <alignment horizontal="center" vertical="top" wrapText="1"/>
    </xf>
    <xf numFmtId="0" fontId="16" fillId="0" borderId="12" xfId="0" applyFont="1" applyFill="1" applyBorder="1" applyAlignment="1">
      <alignment horizontal="left" vertical="top" wrapText="1"/>
    </xf>
    <xf numFmtId="0" fontId="16" fillId="0" borderId="12" xfId="0" applyFont="1" applyFill="1" applyBorder="1" applyAlignment="1">
      <alignment vertical="center" wrapText="1"/>
    </xf>
    <xf numFmtId="0" fontId="19" fillId="0" borderId="12" xfId="0" applyFont="1" applyFill="1" applyBorder="1" applyAlignment="1">
      <alignment horizontal="left" vertical="top" wrapText="1"/>
    </xf>
    <xf numFmtId="0" fontId="16" fillId="0" borderId="12" xfId="0" applyFont="1" applyFill="1" applyBorder="1" applyAlignment="1">
      <alignment horizontal="left" vertical="center" wrapText="1"/>
    </xf>
    <xf numFmtId="0" fontId="26" fillId="6" borderId="5" xfId="0" applyFont="1" applyFill="1" applyBorder="1"/>
    <xf numFmtId="0" fontId="26" fillId="6" borderId="2" xfId="0" applyFont="1" applyFill="1" applyBorder="1"/>
    <xf numFmtId="0" fontId="26" fillId="6" borderId="0" xfId="0" applyFont="1" applyFill="1"/>
    <xf numFmtId="0" fontId="26" fillId="6" borderId="2" xfId="0" applyFont="1" applyFill="1" applyBorder="1" applyAlignment="1">
      <alignment horizontal="center"/>
    </xf>
    <xf numFmtId="0" fontId="26" fillId="6" borderId="6" xfId="0" applyFont="1" applyFill="1" applyBorder="1"/>
    <xf numFmtId="0" fontId="26" fillId="6" borderId="7" xfId="0" applyFont="1" applyFill="1" applyBorder="1"/>
    <xf numFmtId="0" fontId="26" fillId="6" borderId="8" xfId="0" applyFont="1" applyFill="1" applyBorder="1"/>
    <xf numFmtId="0" fontId="26" fillId="6" borderId="9" xfId="0" applyFont="1" applyFill="1" applyBorder="1"/>
    <xf numFmtId="0" fontId="21" fillId="6" borderId="1" xfId="0" applyFont="1" applyFill="1" applyBorder="1" applyAlignment="1">
      <alignment horizontal="left" vertical="center"/>
    </xf>
    <xf numFmtId="0" fontId="21" fillId="6" borderId="1" xfId="0" applyFont="1" applyFill="1" applyBorder="1" applyAlignment="1">
      <alignment horizontal="center" vertical="center"/>
    </xf>
    <xf numFmtId="0" fontId="26" fillId="6" borderId="10" xfId="0" applyFont="1" applyFill="1" applyBorder="1"/>
    <xf numFmtId="0" fontId="12" fillId="8" borderId="7" xfId="0" applyFont="1" applyFill="1" applyBorder="1"/>
    <xf numFmtId="0" fontId="15" fillId="8" borderId="0" xfId="0" applyFont="1" applyFill="1" applyAlignment="1">
      <alignment horizontal="center" vertical="center" wrapText="1"/>
    </xf>
    <xf numFmtId="0" fontId="15" fillId="8" borderId="0" xfId="0" applyFont="1" applyFill="1" applyAlignment="1">
      <alignment horizontal="center" vertical="center"/>
    </xf>
    <xf numFmtId="0" fontId="16" fillId="8" borderId="0" xfId="0" applyFont="1" applyFill="1" applyAlignment="1">
      <alignment horizontal="center" vertical="center"/>
    </xf>
    <xf numFmtId="0" fontId="12" fillId="8" borderId="8" xfId="0" applyFont="1" applyFill="1" applyBorder="1"/>
    <xf numFmtId="0" fontId="16" fillId="8" borderId="7"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11" xfId="0" applyFont="1" applyFill="1" applyBorder="1" applyAlignment="1">
      <alignment horizontal="center" vertical="center"/>
    </xf>
    <xf numFmtId="0" fontId="16" fillId="8" borderId="6" xfId="0" applyFont="1" applyFill="1" applyBorder="1" applyAlignment="1">
      <alignment horizontal="center" vertical="center"/>
    </xf>
    <xf numFmtId="0" fontId="16" fillId="8" borderId="8" xfId="0" applyFont="1" applyFill="1" applyBorder="1" applyAlignment="1">
      <alignment horizontal="center" vertical="center"/>
    </xf>
    <xf numFmtId="0" fontId="15" fillId="8" borderId="1" xfId="0" applyFont="1" applyFill="1" applyBorder="1" applyAlignment="1">
      <alignment horizontal="center" vertical="center" wrapText="1"/>
    </xf>
    <xf numFmtId="0" fontId="13" fillId="8" borderId="0" xfId="0" applyFont="1" applyFill="1" applyAlignment="1">
      <alignment vertical="center" wrapText="1"/>
    </xf>
    <xf numFmtId="165" fontId="13" fillId="8" borderId="0" xfId="0" applyNumberFormat="1" applyFont="1" applyFill="1" applyAlignment="1">
      <alignment wrapText="1"/>
    </xf>
    <xf numFmtId="0" fontId="11" fillId="8" borderId="0" xfId="0" applyFont="1" applyFill="1" applyAlignment="1">
      <alignment horizontal="center" vertical="center" wrapText="1"/>
    </xf>
    <xf numFmtId="0" fontId="16" fillId="8" borderId="9" xfId="0" applyFont="1" applyFill="1" applyBorder="1" applyAlignment="1">
      <alignment horizontal="center" vertical="center"/>
    </xf>
    <xf numFmtId="165" fontId="13" fillId="8" borderId="1" xfId="0" applyNumberFormat="1" applyFont="1" applyFill="1" applyBorder="1" applyAlignment="1">
      <alignment wrapText="1"/>
    </xf>
    <xf numFmtId="0" fontId="16" fillId="8" borderId="10" xfId="0" applyFont="1" applyFill="1" applyBorder="1" applyAlignment="1">
      <alignment horizontal="center" vertical="center"/>
    </xf>
    <xf numFmtId="0" fontId="12" fillId="8" borderId="9" xfId="0" applyFont="1" applyFill="1" applyBorder="1"/>
    <xf numFmtId="0" fontId="13" fillId="8" borderId="1" xfId="0" applyFont="1" applyFill="1" applyBorder="1" applyAlignment="1">
      <alignment vertical="center" wrapText="1"/>
    </xf>
    <xf numFmtId="165" fontId="13" fillId="8" borderId="1" xfId="0" applyNumberFormat="1" applyFont="1" applyFill="1" applyBorder="1" applyAlignment="1">
      <alignment horizontal="right" vertical="center" wrapText="1"/>
    </xf>
    <xf numFmtId="165" fontId="13" fillId="8" borderId="1" xfId="0" applyNumberFormat="1" applyFont="1" applyFill="1" applyBorder="1" applyAlignment="1">
      <alignment horizontal="center" vertical="center" wrapText="1"/>
    </xf>
    <xf numFmtId="0" fontId="12" fillId="8" borderId="10" xfId="0" applyFont="1" applyFill="1" applyBorder="1"/>
    <xf numFmtId="165" fontId="11" fillId="8" borderId="3" xfId="0" applyNumberFormat="1" applyFont="1" applyFill="1" applyBorder="1" applyAlignment="1">
      <alignment wrapText="1"/>
    </xf>
    <xf numFmtId="0" fontId="15" fillId="8" borderId="8" xfId="0" applyFont="1" applyFill="1" applyBorder="1" applyAlignment="1">
      <alignment horizontal="center" vertical="center"/>
    </xf>
    <xf numFmtId="0" fontId="24" fillId="7" borderId="1" xfId="0" applyFont="1" applyFill="1" applyBorder="1" applyAlignment="1">
      <alignment horizontal="center" vertical="top" wrapText="1"/>
    </xf>
    <xf numFmtId="0" fontId="24" fillId="7" borderId="1" xfId="0" applyFont="1" applyFill="1" applyBorder="1" applyAlignment="1">
      <alignment vertical="top" wrapText="1"/>
    </xf>
    <xf numFmtId="0" fontId="25" fillId="7" borderId="1" xfId="0" applyFont="1" applyFill="1" applyBorder="1" applyAlignment="1">
      <alignment vertical="top" wrapText="1"/>
    </xf>
    <xf numFmtId="0" fontId="24" fillId="7" borderId="12" xfId="0" applyFont="1" applyFill="1" applyBorder="1" applyAlignment="1">
      <alignment horizontal="center" vertical="top" wrapText="1"/>
    </xf>
    <xf numFmtId="0" fontId="24" fillId="7" borderId="12" xfId="0" applyFont="1" applyFill="1" applyBorder="1" applyAlignment="1">
      <alignment vertical="top" wrapText="1"/>
    </xf>
    <xf numFmtId="0" fontId="25" fillId="7" borderId="12" xfId="0" applyFont="1" applyFill="1" applyBorder="1" applyAlignment="1">
      <alignment vertical="top" wrapText="1"/>
    </xf>
    <xf numFmtId="0" fontId="23" fillId="6" borderId="2" xfId="0" applyFont="1" applyFill="1" applyBorder="1" applyAlignment="1">
      <alignment horizontal="center" vertical="top" wrapText="1"/>
    </xf>
    <xf numFmtId="0" fontId="23" fillId="6" borderId="2" xfId="0" applyFont="1" applyFill="1" applyBorder="1" applyAlignment="1">
      <alignment horizontal="center" vertical="top"/>
    </xf>
    <xf numFmtId="0" fontId="21" fillId="6" borderId="2" xfId="0" applyFont="1" applyFill="1" applyBorder="1" applyAlignment="1">
      <alignment vertical="top" wrapText="1"/>
    </xf>
    <xf numFmtId="0" fontId="28" fillId="0" borderId="0" xfId="0" applyFont="1" applyAlignment="1">
      <alignment horizontal="justify" vertical="center"/>
    </xf>
    <xf numFmtId="0" fontId="28" fillId="0" borderId="0" xfId="0" applyFont="1" applyAlignment="1">
      <alignment horizontal="left" vertical="center"/>
    </xf>
    <xf numFmtId="0" fontId="28" fillId="0" borderId="0" xfId="0" applyFont="1" applyAlignment="1">
      <alignment horizontal="justify" vertical="top"/>
    </xf>
    <xf numFmtId="0" fontId="28" fillId="9" borderId="0" xfId="0" applyFont="1" applyFill="1" applyAlignment="1">
      <alignment horizontal="justify" vertical="center"/>
    </xf>
    <xf numFmtId="0" fontId="28" fillId="0" borderId="4" xfId="0" applyFont="1" applyBorder="1" applyAlignment="1">
      <alignment horizontal="justify" vertical="center"/>
    </xf>
    <xf numFmtId="0" fontId="28" fillId="0" borderId="4" xfId="0" applyFont="1" applyBorder="1" applyAlignment="1">
      <alignment horizontal="justify" vertical="top"/>
    </xf>
    <xf numFmtId="0" fontId="16" fillId="0" borderId="4" xfId="0" applyFont="1" applyFill="1" applyBorder="1" applyAlignment="1">
      <alignment vertical="top" wrapText="1"/>
    </xf>
    <xf numFmtId="0" fontId="15" fillId="0" borderId="4" xfId="0" applyFont="1" applyFill="1" applyBorder="1" applyAlignment="1">
      <alignment horizontal="center" vertical="top" wrapText="1"/>
    </xf>
    <xf numFmtId="0" fontId="28" fillId="0" borderId="13" xfId="0" applyFont="1" applyBorder="1" applyAlignment="1">
      <alignment horizontal="justify" vertical="center"/>
    </xf>
    <xf numFmtId="0" fontId="16" fillId="0" borderId="4" xfId="0" applyFont="1" applyBorder="1" applyAlignment="1">
      <alignment horizontal="justify" vertical="top"/>
    </xf>
    <xf numFmtId="0" fontId="28" fillId="0" borderId="4" xfId="0" applyFont="1" applyBorder="1" applyAlignment="1">
      <alignment vertical="top" wrapText="1"/>
    </xf>
    <xf numFmtId="0" fontId="24" fillId="7" borderId="4" xfId="0" applyFont="1" applyFill="1" applyBorder="1" applyAlignment="1">
      <alignment horizontal="center" vertical="top" wrapText="1"/>
    </xf>
    <xf numFmtId="0" fontId="25" fillId="7" borderId="4" xfId="0" applyFont="1" applyFill="1" applyBorder="1" applyAlignment="1">
      <alignment vertical="top" wrapText="1"/>
    </xf>
    <xf numFmtId="0" fontId="15" fillId="9" borderId="4" xfId="0" applyFont="1" applyFill="1" applyBorder="1" applyAlignment="1">
      <alignment horizontal="center" vertical="top" wrapText="1"/>
    </xf>
    <xf numFmtId="0" fontId="15" fillId="10" borderId="4" xfId="0" applyFont="1" applyFill="1" applyBorder="1" applyAlignment="1">
      <alignment horizontal="center" vertical="top" wrapText="1"/>
    </xf>
    <xf numFmtId="0" fontId="28" fillId="0" borderId="4" xfId="0" applyFont="1" applyBorder="1" applyAlignment="1">
      <alignment horizontal="left" vertical="top"/>
    </xf>
    <xf numFmtId="0" fontId="16" fillId="0" borderId="4" xfId="0" applyFont="1" applyFill="1" applyBorder="1" applyAlignment="1">
      <alignment horizontal="left" vertical="top" wrapText="1"/>
    </xf>
    <xf numFmtId="0" fontId="19" fillId="0" borderId="4" xfId="0" applyFont="1" applyFill="1" applyBorder="1" applyAlignment="1">
      <alignment horizontal="left" vertical="top" wrapText="1"/>
    </xf>
    <xf numFmtId="0" fontId="15" fillId="0" borderId="14" xfId="0" applyFont="1" applyFill="1" applyBorder="1" applyAlignment="1">
      <alignment horizontal="center" vertical="top" wrapText="1"/>
    </xf>
    <xf numFmtId="0" fontId="15" fillId="0" borderId="15" xfId="0" applyFont="1" applyFill="1" applyBorder="1" applyAlignment="1">
      <alignment horizontal="center" vertical="top" wrapText="1"/>
    </xf>
    <xf numFmtId="0" fontId="28" fillId="0" borderId="4" xfId="0" applyFont="1" applyBorder="1" applyAlignment="1">
      <alignment horizontal="center" vertical="center"/>
    </xf>
    <xf numFmtId="0" fontId="28" fillId="0" borderId="4" xfId="0" applyFont="1" applyBorder="1" applyAlignment="1">
      <alignment horizontal="left" vertical="top" wrapText="1"/>
    </xf>
    <xf numFmtId="0" fontId="28" fillId="10" borderId="4" xfId="0" applyFont="1" applyFill="1" applyBorder="1" applyAlignment="1">
      <alignment horizontal="justify" vertical="center"/>
    </xf>
    <xf numFmtId="0" fontId="29" fillId="0" borderId="4" xfId="0" applyFont="1" applyBorder="1" applyAlignment="1">
      <alignment horizontal="justify" vertical="center" wrapText="1"/>
    </xf>
    <xf numFmtId="0" fontId="15" fillId="0" borderId="2" xfId="0" applyFont="1" applyFill="1" applyBorder="1" applyAlignment="1">
      <alignment horizontal="center" vertical="top" wrapText="1"/>
    </xf>
    <xf numFmtId="0" fontId="28" fillId="0" borderId="4" xfId="0" applyFont="1" applyBorder="1" applyAlignment="1">
      <alignment horizontal="left" vertical="center"/>
    </xf>
    <xf numFmtId="0" fontId="16" fillId="0" borderId="4" xfId="0" applyFont="1" applyFill="1" applyBorder="1" applyAlignment="1">
      <alignment vertical="center" wrapText="1"/>
    </xf>
    <xf numFmtId="0" fontId="16" fillId="0" borderId="14" xfId="0" applyFont="1" applyFill="1" applyBorder="1" applyAlignment="1">
      <alignment horizontal="left" vertical="top" wrapText="1"/>
    </xf>
    <xf numFmtId="0" fontId="16" fillId="0" borderId="4" xfId="0" applyFont="1" applyFill="1" applyBorder="1" applyAlignment="1">
      <alignment horizontal="center" vertical="top" wrapText="1"/>
    </xf>
    <xf numFmtId="0" fontId="16" fillId="0" borderId="2" xfId="0" applyFont="1" applyFill="1" applyBorder="1" applyAlignment="1">
      <alignment horizontal="left" vertical="top" wrapText="1"/>
    </xf>
    <xf numFmtId="0" fontId="16" fillId="10" borderId="4" xfId="0" applyFont="1" applyFill="1" applyBorder="1" applyAlignment="1">
      <alignment vertical="top" wrapText="1"/>
    </xf>
    <xf numFmtId="0" fontId="28" fillId="10" borderId="4" xfId="0" applyFont="1" applyFill="1" applyBorder="1" applyAlignment="1">
      <alignment horizontal="justify" vertical="top"/>
    </xf>
    <xf numFmtId="0" fontId="16" fillId="10" borderId="13" xfId="0" applyFont="1" applyFill="1" applyBorder="1" applyAlignment="1">
      <alignment vertical="top" wrapText="1"/>
    </xf>
    <xf numFmtId="0" fontId="16" fillId="10" borderId="12" xfId="0" applyFont="1" applyFill="1" applyBorder="1" applyAlignment="1">
      <alignment vertical="top" wrapText="1"/>
    </xf>
    <xf numFmtId="0" fontId="5" fillId="0" borderId="0" xfId="0" applyFont="1" applyAlignment="1">
      <alignment horizontal="left"/>
    </xf>
    <xf numFmtId="0" fontId="7" fillId="0" borderId="0" xfId="0" applyFont="1" applyAlignment="1">
      <alignment horizontal="left" vertical="center" wrapText="1"/>
    </xf>
    <xf numFmtId="0" fontId="15" fillId="3" borderId="0" xfId="0" applyFont="1" applyFill="1" applyAlignment="1">
      <alignment horizontal="center" vertical="center"/>
    </xf>
    <xf numFmtId="0" fontId="27" fillId="6" borderId="0" xfId="0" applyFont="1" applyFill="1" applyAlignment="1">
      <alignment horizontal="center" vertical="center"/>
    </xf>
    <xf numFmtId="0" fontId="21" fillId="6" borderId="0" xfId="0" applyFont="1" applyFill="1" applyAlignment="1">
      <alignment horizontal="center" vertical="center"/>
    </xf>
  </cellXfs>
  <cellStyles count="5">
    <cellStyle name="Millares 2" xfId="1"/>
    <cellStyle name="Normal" xfId="0" builtinId="0"/>
    <cellStyle name="Normal 2" xfId="2"/>
    <cellStyle name="Normal 2 2" xfId="4"/>
    <cellStyle name="Normal 4" xfId="3"/>
  </cellStyles>
  <dxfs count="0"/>
  <tableStyles count="0" defaultTableStyle="TableStyleMedium9" defaultPivotStyle="PivotStyleLight16"/>
  <colors>
    <mruColors>
      <color rgb="FF25346D"/>
      <color rgb="FFEA730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G154"/>
  <sheetViews>
    <sheetView showGridLines="0" tabSelected="1" zoomScale="89" zoomScaleNormal="89" workbookViewId="0">
      <selection activeCell="F90" sqref="F90"/>
    </sheetView>
  </sheetViews>
  <sheetFormatPr baseColWidth="10" defaultColWidth="11.44140625" defaultRowHeight="15.6" x14ac:dyDescent="0.25"/>
  <cols>
    <col min="1" max="1" width="10.5546875" style="65" customWidth="1"/>
    <col min="2" max="2" width="6.6640625" style="65" customWidth="1"/>
    <col min="3" max="3" width="78.6640625" style="60" customWidth="1"/>
    <col min="4" max="4" width="14.5546875" style="70" customWidth="1"/>
    <col min="5" max="5" width="79.88671875" style="60" customWidth="1"/>
    <col min="6" max="7" width="45.6640625" style="60" customWidth="1"/>
    <col min="8" max="8" width="30.44140625" style="60" customWidth="1"/>
    <col min="9" max="9" width="11.44140625" style="60" customWidth="1"/>
    <col min="10" max="10" width="30.6640625" style="60" customWidth="1"/>
    <col min="11" max="13" width="11.44140625" style="60" customWidth="1"/>
    <col min="14" max="14" width="15" style="60" customWidth="1"/>
    <col min="15" max="15" width="20.88671875" style="60" customWidth="1"/>
    <col min="16" max="16" width="27.88671875" style="60" customWidth="1"/>
    <col min="17" max="17" width="37.109375" style="60" customWidth="1"/>
    <col min="18" max="18" width="14" style="60" customWidth="1"/>
    <col min="19" max="19" width="11.88671875" style="60" customWidth="1"/>
    <col min="20" max="20" width="11.44140625" style="60" customWidth="1"/>
    <col min="21" max="21" width="14.6640625" style="60" customWidth="1"/>
    <col min="22" max="23" width="13.33203125" style="60" customWidth="1"/>
    <col min="24" max="24" width="15.88671875" style="60" customWidth="1"/>
    <col min="25" max="25" width="15.33203125" style="61" customWidth="1"/>
    <col min="26" max="26" width="13.88671875" style="61" customWidth="1"/>
    <col min="27" max="27" width="41.44140625" style="62" hidden="1" customWidth="1"/>
    <col min="28" max="28" width="13.33203125" style="61" customWidth="1"/>
    <col min="29" max="29" width="11.44140625" style="61" customWidth="1"/>
    <col min="30" max="30" width="13.33203125" style="61" customWidth="1"/>
    <col min="31" max="31" width="11.44140625" style="61" customWidth="1"/>
    <col min="32" max="32" width="19.109375" style="61" customWidth="1"/>
    <col min="33" max="33" width="11.44140625" style="61" customWidth="1"/>
    <col min="34" max="34" width="31" style="60" customWidth="1"/>
    <col min="35" max="37" width="11.44140625" style="60" customWidth="1"/>
    <col min="38" max="38" width="14.88671875" style="60" customWidth="1"/>
    <col min="39" max="39" width="11.44140625" style="60" customWidth="1"/>
    <col min="40" max="16384" width="11.44140625" style="60"/>
  </cols>
  <sheetData>
    <row r="1" spans="1:33" x14ac:dyDescent="0.3">
      <c r="A1" s="59"/>
      <c r="B1" s="59"/>
      <c r="C1" s="59"/>
      <c r="D1" s="59"/>
    </row>
    <row r="2" spans="1:33" ht="20.399999999999999" x14ac:dyDescent="0.35">
      <c r="A2" s="54"/>
      <c r="B2" s="54"/>
      <c r="C2" s="55" t="s">
        <v>415</v>
      </c>
      <c r="D2" s="56"/>
      <c r="E2" s="57"/>
      <c r="F2" s="58"/>
      <c r="G2" s="63"/>
      <c r="P2" s="64"/>
      <c r="AA2" s="62" t="s">
        <v>149</v>
      </c>
    </row>
    <row r="3" spans="1:33" x14ac:dyDescent="0.25">
      <c r="C3" s="66"/>
      <c r="D3" s="67"/>
      <c r="V3" s="68"/>
      <c r="W3" s="68"/>
      <c r="X3" s="61"/>
      <c r="AA3" s="62" t="s">
        <v>124</v>
      </c>
      <c r="AD3" s="60"/>
      <c r="AE3" s="60"/>
      <c r="AF3" s="60"/>
      <c r="AG3" s="60"/>
    </row>
    <row r="4" spans="1:33" ht="21.75" customHeight="1" x14ac:dyDescent="0.25">
      <c r="A4" s="84"/>
      <c r="B4" s="84"/>
      <c r="C4" s="82" t="s">
        <v>146</v>
      </c>
      <c r="D4" s="80"/>
      <c r="E4" s="83" t="s">
        <v>424</v>
      </c>
      <c r="F4" s="80"/>
      <c r="G4" s="80"/>
      <c r="V4" s="61"/>
      <c r="W4" s="61"/>
      <c r="X4" s="61"/>
      <c r="AA4" s="62" t="s">
        <v>220</v>
      </c>
      <c r="AD4" s="60"/>
      <c r="AE4" s="60"/>
      <c r="AF4" s="60"/>
      <c r="AG4" s="60"/>
    </row>
    <row r="5" spans="1:33" ht="21.75" customHeight="1" x14ac:dyDescent="0.25">
      <c r="A5" s="84"/>
      <c r="B5" s="84"/>
      <c r="C5" s="86" t="s">
        <v>338</v>
      </c>
      <c r="D5" s="80"/>
      <c r="E5" s="85" t="s">
        <v>425</v>
      </c>
      <c r="F5" s="80"/>
      <c r="G5" s="80"/>
      <c r="L5" s="60" t="s">
        <v>149</v>
      </c>
      <c r="V5" s="68"/>
      <c r="W5" s="68"/>
      <c r="X5" s="61"/>
      <c r="AA5" s="62" t="s">
        <v>369</v>
      </c>
      <c r="AD5" s="60"/>
      <c r="AE5" s="60"/>
      <c r="AF5" s="60"/>
      <c r="AG5" s="60"/>
    </row>
    <row r="6" spans="1:33" ht="21.75" customHeight="1" x14ac:dyDescent="0.25">
      <c r="A6" s="84"/>
      <c r="B6" s="84"/>
      <c r="C6" s="86" t="s">
        <v>325</v>
      </c>
      <c r="D6" s="80"/>
      <c r="E6" s="85" t="s">
        <v>428</v>
      </c>
      <c r="F6" s="80"/>
      <c r="G6" s="80"/>
      <c r="L6" s="60" t="s">
        <v>418</v>
      </c>
      <c r="V6" s="68"/>
      <c r="W6" s="68"/>
      <c r="X6" s="61"/>
      <c r="AA6" s="62" t="s">
        <v>370</v>
      </c>
      <c r="AD6" s="60"/>
      <c r="AE6" s="60"/>
      <c r="AF6" s="60"/>
      <c r="AG6" s="60"/>
    </row>
    <row r="7" spans="1:33" ht="21.75" customHeight="1" x14ac:dyDescent="0.25">
      <c r="A7" s="84"/>
      <c r="B7" s="84"/>
      <c r="C7" s="86" t="s">
        <v>417</v>
      </c>
      <c r="D7" s="80"/>
      <c r="E7" s="85" t="s">
        <v>427</v>
      </c>
      <c r="F7" s="80"/>
      <c r="G7" s="80"/>
      <c r="L7" s="60" t="s">
        <v>220</v>
      </c>
      <c r="V7" s="68"/>
      <c r="W7" s="68"/>
      <c r="X7" s="61"/>
      <c r="AD7" s="60"/>
      <c r="AE7" s="60"/>
      <c r="AF7" s="60"/>
      <c r="AG7" s="60"/>
    </row>
    <row r="8" spans="1:33" ht="21.75" customHeight="1" x14ac:dyDescent="0.25">
      <c r="A8" s="84"/>
      <c r="B8" s="84"/>
      <c r="C8" s="86" t="s">
        <v>326</v>
      </c>
      <c r="D8" s="80"/>
      <c r="E8" s="85" t="s">
        <v>426</v>
      </c>
      <c r="F8" s="80"/>
      <c r="G8" s="80"/>
      <c r="V8" s="68"/>
      <c r="W8" s="68"/>
      <c r="X8" s="61"/>
      <c r="AD8" s="60"/>
      <c r="AE8" s="60"/>
      <c r="AF8" s="60"/>
      <c r="AG8" s="60"/>
    </row>
    <row r="9" spans="1:33" x14ac:dyDescent="0.25">
      <c r="A9" s="79"/>
      <c r="B9" s="79"/>
      <c r="C9" s="81"/>
      <c r="D9" s="80"/>
      <c r="E9" s="80"/>
      <c r="F9" s="80"/>
      <c r="G9" s="80"/>
      <c r="V9" s="68"/>
      <c r="W9" s="68"/>
      <c r="X9" s="61"/>
      <c r="AD9" s="60"/>
      <c r="AE9" s="60"/>
      <c r="AF9" s="60"/>
      <c r="AG9" s="60"/>
    </row>
    <row r="10" spans="1:33" x14ac:dyDescent="0.25">
      <c r="C10" s="69"/>
      <c r="D10" s="69"/>
      <c r="V10" s="68"/>
      <c r="W10" s="68"/>
      <c r="X10" s="61"/>
      <c r="AD10" s="60"/>
      <c r="AE10" s="60"/>
      <c r="AF10" s="60"/>
      <c r="AG10" s="60"/>
    </row>
    <row r="11" spans="1:33" x14ac:dyDescent="0.3">
      <c r="A11" s="78" t="s">
        <v>367</v>
      </c>
      <c r="B11" s="54"/>
      <c r="C11" s="78" t="s">
        <v>31</v>
      </c>
      <c r="D11" s="78" t="s">
        <v>147</v>
      </c>
      <c r="E11" s="78" t="s">
        <v>413</v>
      </c>
      <c r="F11" s="78" t="s">
        <v>412</v>
      </c>
      <c r="G11" s="78" t="s">
        <v>38</v>
      </c>
      <c r="AA11" s="62" t="s">
        <v>371</v>
      </c>
    </row>
    <row r="12" spans="1:33" x14ac:dyDescent="0.25">
      <c r="N12" s="65"/>
    </row>
    <row r="13" spans="1:33" x14ac:dyDescent="0.25">
      <c r="A13" s="129"/>
      <c r="B13" s="129">
        <v>1</v>
      </c>
      <c r="C13" s="130" t="s">
        <v>148</v>
      </c>
      <c r="D13" s="129"/>
      <c r="E13" s="131"/>
      <c r="F13" s="131"/>
      <c r="G13" s="131"/>
      <c r="H13" s="62"/>
      <c r="I13" s="62"/>
      <c r="J13" s="62"/>
      <c r="K13" s="62"/>
      <c r="L13" s="62"/>
      <c r="M13" s="62"/>
      <c r="N13" s="66"/>
      <c r="O13" s="62"/>
      <c r="P13" s="62"/>
      <c r="Q13" s="62"/>
      <c r="R13" s="62"/>
      <c r="S13" s="62"/>
      <c r="T13" s="62"/>
      <c r="U13" s="62"/>
      <c r="V13" s="62"/>
      <c r="W13" s="62"/>
      <c r="X13" s="62"/>
      <c r="Y13" s="72"/>
      <c r="Z13" s="72"/>
      <c r="AA13" s="71" t="s">
        <v>191</v>
      </c>
    </row>
    <row r="14" spans="1:33" ht="123" customHeight="1" x14ac:dyDescent="0.25">
      <c r="A14" s="89" t="str">
        <f>IF('Por-tema'!I9="X","E",IF('Por-tema'!J9="X","T","P"))</f>
        <v>P</v>
      </c>
      <c r="B14" s="89" t="s">
        <v>248</v>
      </c>
      <c r="C14" s="87" t="s">
        <v>372</v>
      </c>
      <c r="D14" s="88" t="s">
        <v>149</v>
      </c>
      <c r="E14" s="90" t="s">
        <v>432</v>
      </c>
      <c r="F14" s="87"/>
      <c r="G14" s="87"/>
      <c r="H14" s="62"/>
      <c r="I14" s="62"/>
      <c r="J14" s="62"/>
      <c r="K14" s="62"/>
      <c r="L14" s="62"/>
      <c r="M14" s="62"/>
      <c r="N14" s="66"/>
      <c r="O14" s="62"/>
      <c r="P14" s="62"/>
      <c r="Q14" s="62"/>
      <c r="R14" s="62"/>
      <c r="S14" s="62"/>
      <c r="T14" s="62"/>
      <c r="U14" s="62"/>
      <c r="V14" s="62"/>
      <c r="W14" s="62"/>
      <c r="X14" s="62"/>
      <c r="Y14" s="72"/>
      <c r="Z14" s="72"/>
      <c r="AA14" s="62" t="s">
        <v>118</v>
      </c>
    </row>
    <row r="15" spans="1:33" ht="56.25" customHeight="1" x14ac:dyDescent="0.25">
      <c r="A15" s="89" t="str">
        <f>IF('Por-tema'!I10="X","E",IF('Por-tema'!J10="X","T","P"))</f>
        <v>T</v>
      </c>
      <c r="B15" s="89" t="s">
        <v>249</v>
      </c>
      <c r="C15" s="87" t="s">
        <v>315</v>
      </c>
      <c r="D15" s="88" t="s">
        <v>149</v>
      </c>
      <c r="E15" s="87" t="s">
        <v>429</v>
      </c>
      <c r="F15" s="87"/>
      <c r="G15" s="87"/>
      <c r="H15" s="62"/>
      <c r="I15" s="62"/>
      <c r="J15" s="62"/>
      <c r="K15" s="62"/>
      <c r="L15" s="62"/>
      <c r="M15" s="62"/>
      <c r="N15" s="66"/>
      <c r="O15" s="62"/>
      <c r="P15" s="62"/>
      <c r="Q15" s="62"/>
      <c r="R15" s="62"/>
      <c r="S15" s="62"/>
      <c r="T15" s="62"/>
      <c r="U15" s="62"/>
      <c r="V15" s="62"/>
      <c r="W15" s="62"/>
      <c r="X15" s="62"/>
      <c r="Y15" s="72"/>
      <c r="Z15" s="72"/>
      <c r="AA15" s="62" t="s">
        <v>319</v>
      </c>
    </row>
    <row r="16" spans="1:33" ht="115.5" customHeight="1" x14ac:dyDescent="0.25">
      <c r="A16" s="89" t="str">
        <f>IF('Por-tema'!I11="X","E",IF('Por-tema'!J11="X","T","P"))</f>
        <v>T</v>
      </c>
      <c r="B16" s="89" t="s">
        <v>250</v>
      </c>
      <c r="C16" s="87" t="s">
        <v>373</v>
      </c>
      <c r="D16" s="88" t="s">
        <v>149</v>
      </c>
      <c r="E16" s="87" t="s">
        <v>431</v>
      </c>
      <c r="F16" s="87"/>
      <c r="G16" s="87"/>
      <c r="H16" s="62"/>
      <c r="I16" s="62"/>
      <c r="J16" s="62"/>
      <c r="K16" s="62"/>
      <c r="L16" s="62"/>
      <c r="M16" s="62"/>
      <c r="N16" s="66"/>
      <c r="O16" s="62"/>
      <c r="P16" s="62"/>
      <c r="Q16" s="62"/>
      <c r="R16" s="62"/>
      <c r="S16" s="62"/>
      <c r="T16" s="62"/>
      <c r="U16" s="62"/>
      <c r="V16" s="62"/>
      <c r="W16" s="62"/>
      <c r="X16" s="62"/>
      <c r="Y16" s="72"/>
      <c r="Z16" s="72"/>
      <c r="AA16" s="62" t="s">
        <v>119</v>
      </c>
    </row>
    <row r="17" spans="1:27" ht="57" customHeight="1" x14ac:dyDescent="0.25">
      <c r="A17" s="89" t="str">
        <f>IF('Por-tema'!I12="X","E",IF('Por-tema'!J12="X","T","P"))</f>
        <v>E</v>
      </c>
      <c r="B17" s="89" t="s">
        <v>251</v>
      </c>
      <c r="C17" s="87" t="s">
        <v>374</v>
      </c>
      <c r="D17" s="145" t="s">
        <v>149</v>
      </c>
      <c r="E17" s="144" t="s">
        <v>430</v>
      </c>
      <c r="F17" s="87"/>
      <c r="G17" s="87"/>
      <c r="H17" s="62"/>
      <c r="I17" s="62"/>
      <c r="J17" s="62"/>
      <c r="K17" s="62"/>
      <c r="L17" s="62"/>
      <c r="M17" s="62"/>
      <c r="N17" s="66"/>
      <c r="O17" s="62"/>
      <c r="P17" s="62"/>
      <c r="Q17" s="62"/>
      <c r="R17" s="62"/>
      <c r="S17" s="62"/>
      <c r="T17" s="62"/>
      <c r="U17" s="62"/>
      <c r="V17" s="62"/>
      <c r="W17" s="62"/>
      <c r="X17" s="62"/>
      <c r="Y17" s="72"/>
      <c r="Z17" s="72"/>
      <c r="AA17" s="62" t="s">
        <v>240</v>
      </c>
    </row>
    <row r="18" spans="1:27" ht="78" x14ac:dyDescent="0.25">
      <c r="A18" s="89" t="str">
        <f>IF('Por-tema'!I13="X","E",IF('Por-tema'!J13="X","T","P"))</f>
        <v>E</v>
      </c>
      <c r="B18" s="89" t="s">
        <v>252</v>
      </c>
      <c r="C18" s="87" t="s">
        <v>375</v>
      </c>
      <c r="D18" s="152" t="s">
        <v>149</v>
      </c>
      <c r="E18" s="138" t="s">
        <v>503</v>
      </c>
      <c r="F18" s="87"/>
      <c r="G18" s="87"/>
      <c r="H18" s="62"/>
      <c r="I18" s="62"/>
      <c r="J18" s="62"/>
      <c r="K18" s="62"/>
      <c r="L18" s="62"/>
      <c r="M18" s="62"/>
      <c r="N18" s="66"/>
      <c r="O18" s="62"/>
      <c r="P18" s="62"/>
      <c r="Q18" s="62"/>
      <c r="R18" s="62"/>
      <c r="S18" s="62"/>
      <c r="T18" s="62"/>
      <c r="U18" s="62"/>
      <c r="V18" s="62"/>
      <c r="W18" s="62"/>
      <c r="X18" s="62"/>
      <c r="Y18" s="72"/>
      <c r="Z18" s="72"/>
      <c r="AA18" s="62" t="s">
        <v>192</v>
      </c>
    </row>
    <row r="19" spans="1:27" ht="62.4" x14ac:dyDescent="0.25">
      <c r="A19" s="89" t="str">
        <f>IF('Por-tema'!I14="X","E",IF('Por-tema'!J14="X","T","P"))</f>
        <v>E</v>
      </c>
      <c r="B19" s="89" t="s">
        <v>253</v>
      </c>
      <c r="C19" s="87" t="s">
        <v>376</v>
      </c>
      <c r="D19" s="152" t="s">
        <v>149</v>
      </c>
      <c r="E19" s="158" t="s">
        <v>433</v>
      </c>
      <c r="F19" s="87"/>
      <c r="G19" s="87"/>
      <c r="H19" s="62"/>
      <c r="I19" s="62"/>
      <c r="J19" s="62"/>
      <c r="K19" s="62"/>
      <c r="L19" s="62"/>
      <c r="M19" s="62"/>
      <c r="N19" s="66"/>
      <c r="O19" s="62"/>
      <c r="P19" s="62"/>
      <c r="Q19" s="62"/>
      <c r="R19" s="62"/>
      <c r="S19" s="62"/>
      <c r="T19" s="62"/>
      <c r="U19" s="62"/>
      <c r="V19" s="62"/>
      <c r="W19" s="62"/>
      <c r="X19" s="62"/>
      <c r="Y19" s="72"/>
      <c r="Z19" s="72"/>
      <c r="AA19" s="62" t="s">
        <v>193</v>
      </c>
    </row>
    <row r="20" spans="1:27" ht="112.5" customHeight="1" x14ac:dyDescent="0.25">
      <c r="A20" s="89" t="str">
        <f>IF('Por-tema'!I15="X","E",IF('Por-tema'!J15="X","T","P"))</f>
        <v>T</v>
      </c>
      <c r="B20" s="89" t="s">
        <v>254</v>
      </c>
      <c r="C20" s="87" t="s">
        <v>27</v>
      </c>
      <c r="D20" s="145" t="s">
        <v>124</v>
      </c>
      <c r="E20" s="144"/>
      <c r="F20" s="87"/>
      <c r="G20" s="87"/>
      <c r="H20" s="62"/>
      <c r="I20" s="62"/>
      <c r="J20" s="62"/>
      <c r="K20" s="62"/>
      <c r="L20" s="62"/>
      <c r="M20" s="62"/>
      <c r="N20" s="66"/>
      <c r="O20" s="62"/>
      <c r="P20" s="62"/>
      <c r="Q20" s="62"/>
      <c r="R20" s="62"/>
      <c r="S20" s="62"/>
      <c r="T20" s="62"/>
      <c r="U20" s="62"/>
      <c r="V20" s="62"/>
      <c r="W20" s="62"/>
      <c r="X20" s="62"/>
      <c r="Y20" s="72"/>
      <c r="Z20" s="72"/>
      <c r="AA20" s="62" t="s">
        <v>120</v>
      </c>
    </row>
    <row r="21" spans="1:27" ht="120" customHeight="1" x14ac:dyDescent="0.25">
      <c r="A21" s="89" t="str">
        <f>IF('Por-tema'!I16="X","E",IF('Por-tema'!J16="X","T","P"))</f>
        <v>E</v>
      </c>
      <c r="B21" s="89" t="s">
        <v>255</v>
      </c>
      <c r="C21" s="87" t="s">
        <v>28</v>
      </c>
      <c r="D21" s="145" t="s">
        <v>149</v>
      </c>
      <c r="E21" s="159" t="s">
        <v>434</v>
      </c>
      <c r="F21" s="87"/>
      <c r="G21" s="87"/>
      <c r="H21" s="62"/>
      <c r="I21" s="62"/>
      <c r="J21" s="62"/>
      <c r="K21" s="62"/>
      <c r="L21" s="62"/>
      <c r="M21" s="62"/>
      <c r="N21" s="66"/>
      <c r="O21" s="62"/>
      <c r="P21" s="62"/>
      <c r="Q21" s="62"/>
      <c r="R21" s="62"/>
      <c r="S21" s="62"/>
      <c r="T21" s="62"/>
      <c r="U21" s="62"/>
      <c r="V21" s="62"/>
      <c r="W21" s="62"/>
      <c r="X21" s="62"/>
      <c r="Y21" s="72"/>
      <c r="Z21" s="72"/>
      <c r="AA21" s="62" t="s">
        <v>194</v>
      </c>
    </row>
    <row r="22" spans="1:27" ht="111.6" customHeight="1" x14ac:dyDescent="0.25">
      <c r="A22" s="89" t="str">
        <f>IF('Por-tema'!I17="X","E",IF('Por-tema'!J17="X","T","P"))</f>
        <v>P</v>
      </c>
      <c r="B22" s="89" t="s">
        <v>256</v>
      </c>
      <c r="C22" s="87" t="s">
        <v>377</v>
      </c>
      <c r="D22" s="145" t="s">
        <v>149</v>
      </c>
      <c r="E22" s="159" t="s">
        <v>489</v>
      </c>
      <c r="F22" s="87"/>
      <c r="G22" s="87"/>
      <c r="H22" s="62"/>
      <c r="I22" s="62"/>
      <c r="J22" s="62"/>
      <c r="K22" s="62"/>
      <c r="L22" s="62"/>
      <c r="M22" s="62"/>
      <c r="N22" s="66"/>
      <c r="O22" s="62"/>
      <c r="P22" s="62"/>
      <c r="Q22" s="62"/>
      <c r="R22" s="62"/>
      <c r="S22" s="62"/>
      <c r="T22" s="62"/>
      <c r="U22" s="62"/>
      <c r="V22" s="62"/>
      <c r="W22" s="62"/>
      <c r="X22" s="62"/>
      <c r="Y22" s="72"/>
      <c r="Z22" s="72"/>
      <c r="AA22" s="62" t="s">
        <v>195</v>
      </c>
    </row>
    <row r="23" spans="1:27" ht="343.2" customHeight="1" x14ac:dyDescent="0.25">
      <c r="A23" s="89" t="str">
        <f>IF('Por-tema'!I18="X","E",IF('Por-tema'!J18="X","T","P"))</f>
        <v>P</v>
      </c>
      <c r="B23" s="89" t="s">
        <v>257</v>
      </c>
      <c r="C23" s="87" t="s">
        <v>378</v>
      </c>
      <c r="D23" s="145" t="s">
        <v>149</v>
      </c>
      <c r="E23" s="161" t="s">
        <v>490</v>
      </c>
      <c r="F23" s="87"/>
      <c r="G23" s="87"/>
      <c r="H23" s="62"/>
      <c r="I23" s="62"/>
      <c r="J23" s="62"/>
      <c r="K23" s="62"/>
      <c r="L23" s="62"/>
      <c r="M23" s="62"/>
      <c r="N23" s="66"/>
      <c r="O23" s="62"/>
      <c r="P23" s="62"/>
      <c r="Q23" s="62"/>
      <c r="R23" s="62"/>
      <c r="S23" s="62"/>
      <c r="T23" s="62"/>
      <c r="U23" s="62"/>
      <c r="V23" s="62"/>
      <c r="W23" s="62"/>
      <c r="X23" s="62"/>
      <c r="Y23" s="72"/>
      <c r="Z23" s="72"/>
      <c r="AA23" s="62" t="s">
        <v>196</v>
      </c>
    </row>
    <row r="24" spans="1:27" ht="62.4" x14ac:dyDescent="0.25">
      <c r="A24" s="89" t="str">
        <f>IF('Por-tema'!I19="X","E",IF('Por-tema'!J19="X","T","P"))</f>
        <v>T</v>
      </c>
      <c r="B24" s="89" t="s">
        <v>258</v>
      </c>
      <c r="C24" s="87" t="s">
        <v>379</v>
      </c>
      <c r="D24" s="151"/>
      <c r="E24" s="141" t="s">
        <v>435</v>
      </c>
      <c r="F24" s="87"/>
      <c r="G24" s="87"/>
      <c r="H24" s="62"/>
      <c r="I24" s="62"/>
      <c r="J24" s="62"/>
      <c r="K24" s="62"/>
      <c r="L24" s="62"/>
      <c r="M24" s="62"/>
      <c r="N24" s="66"/>
      <c r="O24" s="62"/>
      <c r="P24" s="62"/>
      <c r="Q24" s="62"/>
      <c r="R24" s="62"/>
      <c r="S24" s="62"/>
      <c r="T24" s="62"/>
      <c r="U24" s="62"/>
      <c r="V24" s="62"/>
      <c r="W24" s="62"/>
      <c r="X24" s="62"/>
      <c r="Y24" s="72"/>
      <c r="Z24" s="72"/>
      <c r="AA24" s="62" t="s">
        <v>197</v>
      </c>
    </row>
    <row r="25" spans="1:27" ht="78" x14ac:dyDescent="0.25">
      <c r="A25" s="89" t="str">
        <f>IF('Por-tema'!I20="X","E",IF('Por-tema'!J20="X","T","P"))</f>
        <v>E</v>
      </c>
      <c r="B25" s="89" t="s">
        <v>259</v>
      </c>
      <c r="C25" s="87" t="s">
        <v>222</v>
      </c>
      <c r="D25" s="88" t="s">
        <v>149</v>
      </c>
      <c r="E25" s="143" t="s">
        <v>436</v>
      </c>
      <c r="F25" s="87"/>
      <c r="G25" s="87"/>
      <c r="H25" s="62"/>
      <c r="I25" s="62"/>
      <c r="J25" s="62"/>
      <c r="K25" s="62"/>
      <c r="L25" s="62"/>
      <c r="M25" s="62"/>
      <c r="N25" s="66"/>
      <c r="O25" s="62"/>
      <c r="P25" s="62"/>
      <c r="Q25" s="62"/>
      <c r="R25" s="62"/>
      <c r="S25" s="62"/>
      <c r="T25" s="62"/>
      <c r="U25" s="62"/>
      <c r="V25" s="62"/>
      <c r="W25" s="62"/>
      <c r="X25" s="62"/>
      <c r="Y25" s="72"/>
      <c r="Z25" s="72"/>
      <c r="AA25" s="62" t="s">
        <v>121</v>
      </c>
    </row>
    <row r="26" spans="1:27" ht="78" x14ac:dyDescent="0.25">
      <c r="A26" s="89" t="str">
        <f>IF('Por-tema'!I21="X","E",IF('Por-tema'!J21="X","T","P"))</f>
        <v>E</v>
      </c>
      <c r="B26" s="89" t="s">
        <v>260</v>
      </c>
      <c r="C26" s="87" t="s">
        <v>380</v>
      </c>
      <c r="D26" s="88" t="s">
        <v>124</v>
      </c>
      <c r="E26" s="142" t="s">
        <v>437</v>
      </c>
      <c r="F26" s="87"/>
      <c r="G26" s="87"/>
      <c r="H26" s="62"/>
      <c r="I26" s="62"/>
      <c r="J26" s="62"/>
      <c r="K26" s="62"/>
      <c r="L26" s="62"/>
      <c r="M26" s="62"/>
      <c r="N26" s="66"/>
      <c r="O26" s="62"/>
      <c r="P26" s="62"/>
      <c r="Q26" s="62"/>
      <c r="R26" s="62"/>
      <c r="S26" s="62"/>
      <c r="T26" s="62"/>
      <c r="U26" s="62"/>
      <c r="V26" s="62"/>
      <c r="W26" s="62"/>
      <c r="X26" s="62"/>
      <c r="Y26" s="72"/>
      <c r="Z26" s="72"/>
      <c r="AA26" s="62" t="s">
        <v>122</v>
      </c>
    </row>
    <row r="27" spans="1:27" ht="69" customHeight="1" x14ac:dyDescent="0.25">
      <c r="A27" s="89" t="str">
        <f>IF('Por-tema'!I22="X","E",IF('Por-tema'!J22="X","T","P"))</f>
        <v>T</v>
      </c>
      <c r="B27" s="89" t="s">
        <v>261</v>
      </c>
      <c r="C27" s="87" t="s">
        <v>381</v>
      </c>
      <c r="D27" s="88" t="s">
        <v>149</v>
      </c>
      <c r="E27" s="143" t="s">
        <v>438</v>
      </c>
      <c r="F27" s="87"/>
      <c r="G27" s="87"/>
      <c r="H27" s="62"/>
      <c r="I27" s="62"/>
      <c r="J27" s="62"/>
      <c r="K27" s="62"/>
      <c r="L27" s="62"/>
      <c r="M27" s="62"/>
      <c r="N27" s="66"/>
      <c r="O27" s="62"/>
      <c r="P27" s="62"/>
      <c r="Q27" s="62"/>
      <c r="R27" s="62"/>
      <c r="S27" s="62"/>
      <c r="T27" s="62"/>
      <c r="U27" s="62"/>
      <c r="V27" s="62"/>
      <c r="W27" s="62"/>
      <c r="X27" s="62"/>
      <c r="Y27" s="72"/>
      <c r="Z27" s="72"/>
      <c r="AA27" s="62" t="s">
        <v>123</v>
      </c>
    </row>
    <row r="28" spans="1:27" ht="62.4" x14ac:dyDescent="0.25">
      <c r="A28" s="89" t="str">
        <f>IF('Por-tema'!I23="X","E",IF('Por-tema'!J23="X","T","P"))</f>
        <v>T</v>
      </c>
      <c r="B28" s="89" t="s">
        <v>262</v>
      </c>
      <c r="C28" s="87" t="s">
        <v>382</v>
      </c>
      <c r="D28" s="88" t="s">
        <v>149</v>
      </c>
      <c r="E28" s="169" t="s">
        <v>439</v>
      </c>
      <c r="F28" s="87"/>
      <c r="G28" s="87"/>
      <c r="H28" s="62"/>
      <c r="I28" s="62"/>
      <c r="J28" s="62"/>
      <c r="K28" s="62"/>
      <c r="L28" s="62"/>
      <c r="M28" s="62"/>
      <c r="N28" s="66"/>
      <c r="O28" s="62"/>
      <c r="P28" s="62"/>
      <c r="Q28" s="62"/>
      <c r="R28" s="62"/>
      <c r="S28" s="62"/>
      <c r="T28" s="62"/>
      <c r="U28" s="62"/>
      <c r="V28" s="62"/>
      <c r="W28" s="62"/>
      <c r="X28" s="62"/>
      <c r="Y28" s="72"/>
      <c r="Z28" s="72"/>
      <c r="AA28" s="62" t="s">
        <v>241</v>
      </c>
    </row>
    <row r="29" spans="1:27" ht="62.4" x14ac:dyDescent="0.25">
      <c r="A29" s="89" t="str">
        <f>IF('Por-tema'!I24="X","E",IF('Por-tema'!J24="X","T","P"))</f>
        <v>E</v>
      </c>
      <c r="B29" s="89" t="s">
        <v>324</v>
      </c>
      <c r="C29" s="87" t="s">
        <v>334</v>
      </c>
      <c r="D29" s="88" t="s">
        <v>149</v>
      </c>
      <c r="E29" s="160" t="s">
        <v>491</v>
      </c>
      <c r="F29" s="87"/>
      <c r="G29" s="87"/>
      <c r="H29" s="62"/>
      <c r="I29" s="62"/>
      <c r="J29" s="62"/>
      <c r="K29" s="62"/>
      <c r="L29" s="62"/>
      <c r="M29" s="62"/>
      <c r="N29" s="66"/>
      <c r="O29" s="62"/>
      <c r="P29" s="62"/>
      <c r="Q29" s="62"/>
      <c r="R29" s="62"/>
      <c r="S29" s="62"/>
      <c r="T29" s="62"/>
      <c r="U29" s="62"/>
      <c r="V29" s="62"/>
      <c r="W29" s="62"/>
      <c r="X29" s="62"/>
      <c r="Y29" s="72"/>
      <c r="Z29" s="72"/>
    </row>
    <row r="30" spans="1:27" x14ac:dyDescent="0.25">
      <c r="A30" s="89"/>
      <c r="B30" s="89"/>
      <c r="C30" s="87"/>
      <c r="D30" s="162"/>
      <c r="E30" s="139"/>
      <c r="F30" s="87"/>
      <c r="G30" s="87"/>
      <c r="H30" s="62"/>
      <c r="I30" s="62"/>
      <c r="J30" s="62"/>
      <c r="K30" s="62"/>
      <c r="L30" s="62"/>
      <c r="M30" s="62"/>
      <c r="N30" s="66"/>
      <c r="O30" s="62"/>
      <c r="P30" s="62"/>
      <c r="Q30" s="62"/>
      <c r="R30" s="62"/>
      <c r="S30" s="62"/>
      <c r="T30" s="62"/>
      <c r="U30" s="62"/>
      <c r="V30" s="62"/>
      <c r="W30" s="62"/>
      <c r="X30" s="72"/>
      <c r="Y30" s="72"/>
      <c r="Z30" s="72"/>
    </row>
    <row r="31" spans="1:27" ht="66.75" customHeight="1" x14ac:dyDescent="0.25">
      <c r="A31" s="132"/>
      <c r="B31" s="132">
        <v>2</v>
      </c>
      <c r="C31" s="133" t="s">
        <v>331</v>
      </c>
      <c r="D31" s="149"/>
      <c r="E31" s="163"/>
      <c r="F31" s="134"/>
      <c r="G31" s="134"/>
      <c r="H31" s="62"/>
      <c r="I31" s="62"/>
      <c r="J31" s="62"/>
      <c r="K31" s="62"/>
      <c r="L31" s="62"/>
      <c r="M31" s="62"/>
      <c r="N31" s="66"/>
      <c r="O31" s="62"/>
      <c r="P31" s="62"/>
      <c r="Q31" s="62"/>
      <c r="R31" s="62"/>
      <c r="S31" s="62"/>
      <c r="T31" s="62"/>
      <c r="U31" s="62"/>
      <c r="V31" s="62"/>
      <c r="W31" s="62"/>
      <c r="X31" s="62"/>
      <c r="Y31" s="72"/>
      <c r="Z31" s="72"/>
      <c r="AA31" s="71"/>
    </row>
    <row r="32" spans="1:27" ht="62.4" x14ac:dyDescent="0.25">
      <c r="A32" s="89" t="str">
        <f>IF('Por-tema'!I27="X","E",IF('Por-tema'!J27="X","T","P"))</f>
        <v>T</v>
      </c>
      <c r="B32" s="89" t="s">
        <v>263</v>
      </c>
      <c r="C32" s="90" t="s">
        <v>383</v>
      </c>
      <c r="D32" s="145" t="s">
        <v>149</v>
      </c>
      <c r="E32" s="142" t="s">
        <v>442</v>
      </c>
      <c r="F32" s="87"/>
      <c r="G32" s="87"/>
      <c r="H32" s="62"/>
      <c r="I32" s="62"/>
      <c r="J32" s="62"/>
      <c r="K32" s="62"/>
      <c r="L32" s="62"/>
      <c r="M32" s="62"/>
      <c r="N32" s="62"/>
      <c r="O32" s="62"/>
      <c r="P32" s="62"/>
      <c r="Q32" s="62"/>
      <c r="R32" s="62"/>
      <c r="S32" s="62"/>
      <c r="T32" s="62"/>
      <c r="U32" s="62"/>
      <c r="V32" s="62"/>
      <c r="W32" s="62"/>
      <c r="X32" s="72"/>
      <c r="Y32" s="72"/>
      <c r="Z32" s="72"/>
      <c r="AA32" s="74" t="s">
        <v>365</v>
      </c>
    </row>
    <row r="33" spans="1:33" ht="46.8" x14ac:dyDescent="0.25">
      <c r="A33" s="89" t="str">
        <f>IF('Por-tema'!I28="X","E",IF('Por-tema'!J28="X","T","P"))</f>
        <v>E</v>
      </c>
      <c r="B33" s="89" t="s">
        <v>264</v>
      </c>
      <c r="C33" s="90" t="s">
        <v>223</v>
      </c>
      <c r="D33" s="145" t="s">
        <v>124</v>
      </c>
      <c r="E33" s="164"/>
      <c r="F33" s="87"/>
      <c r="G33" s="87"/>
      <c r="H33" s="62"/>
      <c r="I33" s="62"/>
      <c r="J33" s="62"/>
      <c r="K33" s="62"/>
      <c r="L33" s="62"/>
      <c r="M33" s="62"/>
      <c r="N33" s="62"/>
      <c r="O33" s="62"/>
      <c r="P33" s="62"/>
      <c r="Q33" s="62"/>
      <c r="R33" s="62"/>
      <c r="S33" s="62"/>
      <c r="T33" s="62"/>
      <c r="U33" s="62"/>
      <c r="V33" s="62"/>
      <c r="W33" s="62"/>
      <c r="X33" s="72"/>
      <c r="Y33" s="72"/>
      <c r="Z33" s="72"/>
      <c r="AA33" s="62" t="s">
        <v>198</v>
      </c>
    </row>
    <row r="34" spans="1:33" ht="114.75" customHeight="1" x14ac:dyDescent="0.25">
      <c r="A34" s="89" t="str">
        <f>IF('Por-tema'!I29="X","E",IF('Por-tema'!J29="X","T","P"))</f>
        <v>E</v>
      </c>
      <c r="B34" s="89" t="s">
        <v>265</v>
      </c>
      <c r="C34" s="90" t="s">
        <v>224</v>
      </c>
      <c r="D34" s="145" t="s">
        <v>124</v>
      </c>
      <c r="E34" s="164"/>
      <c r="F34" s="87"/>
      <c r="G34" s="87"/>
      <c r="H34" s="62"/>
      <c r="I34" s="62"/>
      <c r="J34" s="62"/>
      <c r="K34" s="62"/>
      <c r="L34" s="62"/>
      <c r="M34" s="62"/>
      <c r="N34" s="62"/>
      <c r="O34" s="62"/>
      <c r="P34" s="62"/>
      <c r="Q34" s="62"/>
      <c r="R34" s="62"/>
      <c r="S34" s="62"/>
      <c r="T34" s="62"/>
      <c r="U34" s="62"/>
      <c r="V34" s="62"/>
      <c r="W34" s="62"/>
      <c r="X34" s="72"/>
      <c r="Y34" s="72"/>
      <c r="Z34" s="72"/>
      <c r="AA34" s="62" t="s">
        <v>327</v>
      </c>
    </row>
    <row r="35" spans="1:33" ht="109.2" x14ac:dyDescent="0.25">
      <c r="A35" s="89" t="str">
        <f>IF('Por-tema'!I30="X","E",IF('Por-tema'!J30="X","T","P"))</f>
        <v>E</v>
      </c>
      <c r="B35" s="89" t="s">
        <v>266</v>
      </c>
      <c r="C35" s="90" t="s">
        <v>225</v>
      </c>
      <c r="D35" s="145" t="s">
        <v>149</v>
      </c>
      <c r="E35" s="142" t="s">
        <v>443</v>
      </c>
      <c r="F35" s="87"/>
      <c r="G35" s="87"/>
      <c r="H35" s="62"/>
      <c r="I35" s="62"/>
      <c r="J35" s="62"/>
      <c r="K35" s="62"/>
      <c r="L35" s="62"/>
      <c r="M35" s="62"/>
      <c r="N35" s="62"/>
      <c r="O35" s="62"/>
      <c r="P35" s="62"/>
      <c r="Q35" s="62"/>
      <c r="R35" s="62"/>
      <c r="S35" s="62"/>
      <c r="T35" s="62"/>
      <c r="U35" s="62"/>
      <c r="V35" s="62"/>
      <c r="W35" s="62"/>
      <c r="X35" s="62"/>
      <c r="Y35" s="72"/>
      <c r="Z35" s="72"/>
      <c r="AA35" s="62" t="s">
        <v>125</v>
      </c>
    </row>
    <row r="36" spans="1:33" ht="180" customHeight="1" x14ac:dyDescent="0.25">
      <c r="A36" s="89" t="str">
        <f>IF('Por-tema'!I31="X","E",IF('Por-tema'!J31="X","T","P"))</f>
        <v>P</v>
      </c>
      <c r="B36" s="89" t="s">
        <v>267</v>
      </c>
      <c r="C36" s="90" t="s">
        <v>384</v>
      </c>
      <c r="D36" s="145" t="s">
        <v>149</v>
      </c>
      <c r="E36" s="143" t="s">
        <v>444</v>
      </c>
      <c r="F36" s="87"/>
      <c r="G36" s="87"/>
      <c r="H36" s="62"/>
      <c r="I36" s="62"/>
      <c r="J36" s="62"/>
      <c r="K36" s="62"/>
      <c r="L36" s="62"/>
      <c r="M36" s="62"/>
      <c r="N36" s="62"/>
      <c r="O36" s="62"/>
      <c r="P36" s="62"/>
      <c r="Q36" s="62"/>
      <c r="R36" s="62"/>
      <c r="S36" s="62"/>
      <c r="T36" s="62"/>
      <c r="U36" s="62"/>
      <c r="V36" s="62"/>
      <c r="W36" s="62"/>
      <c r="X36" s="62"/>
      <c r="Y36" s="72"/>
      <c r="Z36" s="72"/>
      <c r="AA36" s="62" t="s">
        <v>328</v>
      </c>
    </row>
    <row r="37" spans="1:33" ht="136.19999999999999" customHeight="1" x14ac:dyDescent="0.25">
      <c r="A37" s="89" t="str">
        <f>IF('Por-tema'!I32="X","E",IF('Por-tema'!J32="X","T","P"))</f>
        <v>P</v>
      </c>
      <c r="B37" s="89" t="s">
        <v>268</v>
      </c>
      <c r="C37" s="154" t="s">
        <v>226</v>
      </c>
      <c r="D37" s="88" t="s">
        <v>124</v>
      </c>
      <c r="E37" s="142" t="s">
        <v>445</v>
      </c>
      <c r="F37" s="87"/>
      <c r="G37" s="87"/>
      <c r="H37" s="62"/>
      <c r="I37" s="62"/>
      <c r="J37" s="62"/>
      <c r="K37" s="62"/>
      <c r="L37" s="62"/>
      <c r="M37" s="62"/>
      <c r="N37" s="62"/>
      <c r="O37" s="62"/>
      <c r="P37" s="62"/>
      <c r="Q37" s="62"/>
      <c r="R37" s="62"/>
      <c r="S37" s="62"/>
      <c r="T37" s="62"/>
      <c r="U37" s="62"/>
      <c r="V37" s="62"/>
      <c r="W37" s="62"/>
      <c r="X37" s="62"/>
      <c r="Y37" s="72"/>
      <c r="Z37" s="72"/>
      <c r="AA37" s="62" t="s">
        <v>126</v>
      </c>
    </row>
    <row r="38" spans="1:33" ht="52.8" customHeight="1" x14ac:dyDescent="0.25">
      <c r="A38" s="89" t="str">
        <f>IF('Por-tema'!I33="X","E",IF('Por-tema'!J33="X","T","P"))</f>
        <v>E</v>
      </c>
      <c r="B38" s="89" t="s">
        <v>269</v>
      </c>
      <c r="C38" s="154" t="s">
        <v>339</v>
      </c>
      <c r="D38" s="88" t="s">
        <v>220</v>
      </c>
      <c r="E38" s="138" t="s">
        <v>492</v>
      </c>
      <c r="F38" s="87"/>
      <c r="G38" s="87"/>
      <c r="H38" s="62"/>
      <c r="I38" s="62"/>
      <c r="J38" s="62"/>
      <c r="K38" s="62"/>
      <c r="L38" s="62"/>
      <c r="M38" s="62"/>
      <c r="N38" s="62"/>
      <c r="O38" s="62"/>
      <c r="P38" s="62"/>
      <c r="Q38" s="62"/>
      <c r="R38" s="62"/>
      <c r="S38" s="62"/>
      <c r="T38" s="62"/>
      <c r="U38" s="62"/>
      <c r="V38" s="62"/>
      <c r="W38" s="62"/>
      <c r="X38" s="62"/>
      <c r="Y38" s="72"/>
      <c r="Z38" s="72"/>
      <c r="AA38" s="62" t="s">
        <v>127</v>
      </c>
    </row>
    <row r="39" spans="1:33" ht="116.25" customHeight="1" x14ac:dyDescent="0.25">
      <c r="A39" s="89" t="str">
        <f>IF('Por-tema'!I34="X","E",IF('Por-tema'!J34="X","T","P"))</f>
        <v>T</v>
      </c>
      <c r="B39" s="89" t="s">
        <v>270</v>
      </c>
      <c r="C39" s="154" t="s">
        <v>227</v>
      </c>
      <c r="D39" s="88" t="s">
        <v>149</v>
      </c>
      <c r="E39" s="143" t="s">
        <v>446</v>
      </c>
      <c r="F39" s="87"/>
      <c r="G39" s="87"/>
      <c r="H39" s="62"/>
      <c r="I39" s="62"/>
      <c r="J39" s="62"/>
      <c r="K39" s="62"/>
      <c r="L39" s="62"/>
      <c r="M39" s="62"/>
      <c r="N39" s="62"/>
      <c r="O39" s="62"/>
      <c r="P39" s="62"/>
      <c r="Q39" s="62"/>
      <c r="R39" s="62"/>
      <c r="S39" s="62"/>
      <c r="T39" s="62"/>
      <c r="U39" s="62"/>
      <c r="V39" s="62"/>
      <c r="W39" s="62"/>
      <c r="X39" s="62"/>
      <c r="Y39" s="72"/>
      <c r="Z39" s="72"/>
      <c r="AA39" s="62" t="s">
        <v>129</v>
      </c>
    </row>
    <row r="40" spans="1:33" ht="62.4" x14ac:dyDescent="0.25">
      <c r="A40" s="89" t="str">
        <f>IF('Por-tema'!I35="X","E",IF('Por-tema'!J35="X","T","P"))</f>
        <v>T</v>
      </c>
      <c r="B40" s="89" t="s">
        <v>271</v>
      </c>
      <c r="C40" s="154" t="s">
        <v>385</v>
      </c>
      <c r="D40" s="145" t="s">
        <v>149</v>
      </c>
      <c r="E40" s="142" t="s">
        <v>447</v>
      </c>
      <c r="F40" s="87"/>
      <c r="G40" s="87"/>
      <c r="H40" s="62"/>
      <c r="I40" s="62"/>
      <c r="J40" s="62"/>
      <c r="K40" s="62"/>
      <c r="L40" s="62"/>
      <c r="M40" s="62"/>
      <c r="N40" s="62"/>
      <c r="O40" s="62"/>
      <c r="P40" s="62"/>
      <c r="Q40" s="62"/>
      <c r="R40" s="62"/>
      <c r="S40" s="62"/>
      <c r="T40" s="62"/>
      <c r="U40" s="62"/>
      <c r="V40" s="62"/>
      <c r="W40" s="62"/>
      <c r="X40" s="62"/>
      <c r="Y40" s="72"/>
      <c r="Z40" s="72"/>
      <c r="AA40" s="62" t="s">
        <v>128</v>
      </c>
    </row>
    <row r="41" spans="1:33" ht="115.5" customHeight="1" x14ac:dyDescent="0.25">
      <c r="A41" s="89" t="str">
        <f>IF('Por-tema'!I36="X","E",IF('Por-tema'!J36="X","T","P"))</f>
        <v>P</v>
      </c>
      <c r="B41" s="89" t="s">
        <v>272</v>
      </c>
      <c r="C41" s="144" t="s">
        <v>386</v>
      </c>
      <c r="D41" s="145" t="s">
        <v>124</v>
      </c>
      <c r="E41" s="144"/>
      <c r="F41" s="87"/>
      <c r="G41" s="87"/>
      <c r="H41" s="62"/>
      <c r="I41" s="62"/>
      <c r="J41" s="62"/>
      <c r="K41" s="62"/>
      <c r="L41" s="62"/>
      <c r="M41" s="62"/>
      <c r="N41" s="62"/>
      <c r="O41" s="62"/>
      <c r="P41" s="62"/>
      <c r="Q41" s="62"/>
      <c r="R41" s="62"/>
      <c r="S41" s="62"/>
      <c r="T41" s="62"/>
      <c r="U41" s="62"/>
      <c r="V41" s="62"/>
      <c r="W41" s="62"/>
      <c r="X41" s="62"/>
      <c r="Y41" s="72"/>
      <c r="Z41" s="72"/>
      <c r="AA41" s="62" t="s">
        <v>10</v>
      </c>
    </row>
    <row r="42" spans="1:33" ht="31.2" x14ac:dyDescent="0.25">
      <c r="A42" s="89" t="str">
        <f>IF('Por-tema'!I37="X","E",IF('Por-tema'!J37="X","T","P"))</f>
        <v>T</v>
      </c>
      <c r="B42" s="89" t="s">
        <v>273</v>
      </c>
      <c r="C42" s="154" t="s">
        <v>130</v>
      </c>
      <c r="D42" s="145" t="s">
        <v>124</v>
      </c>
      <c r="E42" s="144"/>
      <c r="F42" s="87"/>
      <c r="G42" s="87"/>
      <c r="H42" s="62"/>
      <c r="I42" s="62"/>
      <c r="J42" s="62"/>
      <c r="K42" s="62"/>
      <c r="L42" s="62"/>
      <c r="M42" s="62"/>
      <c r="N42" s="62"/>
      <c r="O42" s="62"/>
      <c r="P42" s="62"/>
      <c r="Q42" s="62"/>
      <c r="R42" s="62"/>
      <c r="S42" s="62"/>
      <c r="T42" s="62"/>
      <c r="U42" s="62"/>
      <c r="V42" s="62"/>
      <c r="W42" s="62"/>
      <c r="X42" s="62"/>
      <c r="Y42" s="72"/>
      <c r="Z42" s="72"/>
      <c r="AA42" s="62" t="s">
        <v>9</v>
      </c>
    </row>
    <row r="43" spans="1:33" ht="62.4" x14ac:dyDescent="0.25">
      <c r="A43" s="89" t="str">
        <f>IF('Por-tema'!I38="X","E",IF('Por-tema'!J38="X","T","P"))</f>
        <v>P</v>
      </c>
      <c r="B43" s="89" t="s">
        <v>274</v>
      </c>
      <c r="C43" s="155" t="s">
        <v>422</v>
      </c>
      <c r="D43" s="145" t="s">
        <v>124</v>
      </c>
      <c r="E43" s="144"/>
      <c r="F43" s="87"/>
      <c r="G43" s="87"/>
      <c r="H43" s="62"/>
      <c r="I43" s="62"/>
      <c r="J43" s="62"/>
      <c r="K43" s="62"/>
      <c r="L43" s="62"/>
      <c r="M43" s="62"/>
      <c r="N43" s="62"/>
      <c r="O43" s="62"/>
      <c r="P43" s="62"/>
      <c r="Q43" s="62"/>
      <c r="R43" s="62"/>
      <c r="S43" s="62"/>
      <c r="T43" s="62"/>
      <c r="U43" s="62"/>
      <c r="V43" s="62"/>
      <c r="W43" s="62"/>
      <c r="X43" s="62"/>
      <c r="Y43" s="72"/>
      <c r="Z43" s="72"/>
      <c r="AA43" s="62" t="s">
        <v>242</v>
      </c>
    </row>
    <row r="44" spans="1:33" ht="46.8" x14ac:dyDescent="0.25">
      <c r="A44" s="89" t="str">
        <f>IF('Por-tema'!I39="X","E",IF('Por-tema'!J39="X","T","P"))</f>
        <v>E</v>
      </c>
      <c r="B44" s="89" t="s">
        <v>275</v>
      </c>
      <c r="C44" s="154" t="s">
        <v>228</v>
      </c>
      <c r="D44" s="145" t="s">
        <v>149</v>
      </c>
      <c r="E44" s="144" t="s">
        <v>448</v>
      </c>
      <c r="F44" s="87"/>
      <c r="G44" s="87"/>
      <c r="H44" s="62"/>
      <c r="I44" s="62"/>
      <c r="J44" s="62"/>
      <c r="K44" s="62"/>
      <c r="L44" s="62"/>
      <c r="M44" s="62"/>
      <c r="N44" s="62"/>
      <c r="O44" s="62"/>
      <c r="P44" s="62"/>
      <c r="Q44" s="62"/>
      <c r="R44" s="62"/>
      <c r="S44" s="62"/>
      <c r="T44" s="62"/>
      <c r="U44" s="62"/>
      <c r="V44" s="62"/>
      <c r="W44" s="62"/>
      <c r="X44" s="62"/>
      <c r="Y44" s="72"/>
      <c r="Z44" s="72"/>
      <c r="AA44" s="62" t="s">
        <v>243</v>
      </c>
    </row>
    <row r="45" spans="1:33" x14ac:dyDescent="0.25">
      <c r="A45" s="89"/>
      <c r="B45" s="89"/>
      <c r="C45" s="87"/>
      <c r="D45" s="88"/>
      <c r="E45" s="87"/>
      <c r="F45" s="87"/>
      <c r="G45" s="87"/>
      <c r="H45" s="62"/>
      <c r="I45" s="62"/>
      <c r="J45" s="62"/>
      <c r="K45" s="62"/>
      <c r="L45" s="62"/>
      <c r="M45" s="62"/>
      <c r="N45" s="62"/>
      <c r="O45" s="62"/>
      <c r="P45" s="62"/>
      <c r="Q45" s="62"/>
      <c r="R45" s="62"/>
      <c r="S45" s="62"/>
      <c r="T45" s="62"/>
      <c r="U45" s="62"/>
      <c r="V45" s="62"/>
      <c r="W45" s="62"/>
      <c r="X45" s="62"/>
      <c r="Y45" s="72"/>
      <c r="Z45" s="72"/>
    </row>
    <row r="46" spans="1:33" x14ac:dyDescent="0.25">
      <c r="A46" s="132"/>
      <c r="B46" s="132">
        <v>3</v>
      </c>
      <c r="C46" s="133" t="s">
        <v>321</v>
      </c>
      <c r="D46" s="132"/>
      <c r="E46" s="134"/>
      <c r="F46" s="134"/>
      <c r="G46" s="134"/>
      <c r="H46" s="62"/>
      <c r="I46" s="62"/>
      <c r="J46" s="62"/>
      <c r="K46" s="62"/>
      <c r="L46" s="62"/>
      <c r="M46" s="62"/>
      <c r="N46" s="66"/>
      <c r="O46" s="62"/>
      <c r="P46" s="62"/>
      <c r="Q46" s="62"/>
      <c r="R46" s="62"/>
      <c r="S46" s="62"/>
      <c r="T46" s="62"/>
      <c r="U46" s="62"/>
      <c r="V46" s="62"/>
      <c r="W46" s="62"/>
      <c r="X46" s="62"/>
      <c r="Y46" s="72"/>
      <c r="Z46" s="72"/>
      <c r="AA46" s="71"/>
    </row>
    <row r="47" spans="1:33" ht="69" customHeight="1" x14ac:dyDescent="0.25">
      <c r="A47" s="89" t="str">
        <f>IF('Por-tema'!I42="X","E",IF('Por-tema'!J42="X","T","P"))</f>
        <v>P</v>
      </c>
      <c r="B47" s="89" t="s">
        <v>276</v>
      </c>
      <c r="C47" s="165" t="s">
        <v>229</v>
      </c>
      <c r="D47" s="145" t="s">
        <v>149</v>
      </c>
      <c r="E47" s="143" t="s">
        <v>440</v>
      </c>
      <c r="F47" s="87"/>
      <c r="G47" s="87"/>
      <c r="H47" s="62"/>
      <c r="I47" s="62"/>
      <c r="J47" s="62"/>
      <c r="K47" s="62"/>
      <c r="L47" s="62"/>
      <c r="M47" s="62"/>
      <c r="N47" s="62"/>
      <c r="O47" s="62"/>
      <c r="P47" s="62"/>
      <c r="Q47" s="62"/>
      <c r="R47" s="62"/>
      <c r="S47" s="62"/>
      <c r="T47" s="62"/>
      <c r="U47" s="62"/>
      <c r="V47" s="62"/>
      <c r="W47" s="62"/>
      <c r="X47" s="62"/>
      <c r="Y47" s="72"/>
      <c r="Z47" s="72"/>
      <c r="AA47" s="62" t="s">
        <v>131</v>
      </c>
      <c r="AF47" s="60"/>
      <c r="AG47" s="60"/>
    </row>
    <row r="48" spans="1:33" ht="171.6" x14ac:dyDescent="0.25">
      <c r="A48" s="89" t="str">
        <f>IF('Por-tema'!I43="X","E",IF('Por-tema'!J43="X","T","P"))</f>
        <v>P</v>
      </c>
      <c r="B48" s="89" t="s">
        <v>277</v>
      </c>
      <c r="C48" s="90" t="s">
        <v>322</v>
      </c>
      <c r="D48" s="145" t="s">
        <v>149</v>
      </c>
      <c r="E48" s="143" t="s">
        <v>441</v>
      </c>
      <c r="F48" s="87"/>
      <c r="G48" s="87"/>
      <c r="H48" s="62"/>
      <c r="I48" s="62"/>
      <c r="J48" s="62"/>
      <c r="K48" s="62"/>
      <c r="L48" s="62"/>
      <c r="M48" s="62"/>
      <c r="N48" s="62"/>
      <c r="O48" s="62"/>
      <c r="P48" s="62"/>
      <c r="Q48" s="62"/>
      <c r="R48" s="62"/>
      <c r="S48" s="62"/>
      <c r="T48" s="62"/>
      <c r="U48" s="62"/>
      <c r="V48" s="62"/>
      <c r="W48" s="62"/>
      <c r="X48" s="62"/>
      <c r="Y48" s="72"/>
      <c r="Z48" s="72"/>
      <c r="AA48" s="62" t="s">
        <v>132</v>
      </c>
      <c r="AF48" s="60"/>
      <c r="AG48" s="60"/>
    </row>
    <row r="49" spans="1:33" ht="46.8" x14ac:dyDescent="0.25">
      <c r="A49" s="89" t="str">
        <f>IF('Por-tema'!I44="X","E",IF('Por-tema'!J44="X","T","P"))</f>
        <v>P</v>
      </c>
      <c r="B49" s="89" t="s">
        <v>278</v>
      </c>
      <c r="C49" s="90" t="s">
        <v>134</v>
      </c>
      <c r="D49" s="145" t="s">
        <v>149</v>
      </c>
      <c r="E49" s="138" t="s">
        <v>493</v>
      </c>
      <c r="F49" s="87"/>
      <c r="G49" s="87"/>
      <c r="H49" s="62"/>
      <c r="I49" s="62"/>
      <c r="J49" s="62"/>
      <c r="K49" s="62"/>
      <c r="L49" s="62"/>
      <c r="M49" s="62"/>
      <c r="N49" s="62"/>
      <c r="O49" s="62"/>
      <c r="P49" s="62"/>
      <c r="Q49" s="62"/>
      <c r="R49" s="62"/>
      <c r="S49" s="62"/>
      <c r="T49" s="62"/>
      <c r="U49" s="62"/>
      <c r="V49" s="62"/>
      <c r="W49" s="62"/>
      <c r="X49" s="62"/>
      <c r="Y49" s="72"/>
      <c r="Z49" s="72"/>
      <c r="AA49" s="62" t="s">
        <v>133</v>
      </c>
      <c r="AF49" s="60"/>
      <c r="AG49" s="60"/>
    </row>
    <row r="50" spans="1:33" ht="62.4" x14ac:dyDescent="0.25">
      <c r="A50" s="89" t="str">
        <f>IF('Por-tema'!I45="X","E",IF('Por-tema'!J45="X","T","P"))</f>
        <v>E</v>
      </c>
      <c r="B50" s="89" t="s">
        <v>279</v>
      </c>
      <c r="C50" s="90" t="s">
        <v>387</v>
      </c>
      <c r="D50" s="145" t="s">
        <v>149</v>
      </c>
      <c r="E50" s="143" t="s">
        <v>449</v>
      </c>
      <c r="F50" s="87"/>
      <c r="G50" s="87"/>
      <c r="H50" s="62"/>
      <c r="I50" s="62"/>
      <c r="J50" s="62"/>
      <c r="K50" s="62"/>
      <c r="L50" s="62"/>
      <c r="M50" s="62"/>
      <c r="N50" s="62"/>
      <c r="O50" s="62"/>
      <c r="P50" s="62"/>
      <c r="Q50" s="62"/>
      <c r="R50" s="62"/>
      <c r="S50" s="62"/>
      <c r="T50" s="62"/>
      <c r="U50" s="62"/>
      <c r="V50" s="62"/>
      <c r="W50" s="62"/>
      <c r="X50" s="62"/>
      <c r="Y50" s="72"/>
      <c r="Z50" s="72"/>
      <c r="AA50" s="62" t="s">
        <v>169</v>
      </c>
      <c r="AF50" s="60"/>
      <c r="AG50" s="60"/>
    </row>
    <row r="51" spans="1:33" ht="45" customHeight="1" x14ac:dyDescent="0.25">
      <c r="A51" s="89" t="str">
        <f>IF('Por-tema'!I46="X","E",IF('Por-tema'!J46="X","T","P"))</f>
        <v>E</v>
      </c>
      <c r="B51" s="89" t="s">
        <v>280</v>
      </c>
      <c r="C51" s="90" t="s">
        <v>135</v>
      </c>
      <c r="D51" s="145" t="s">
        <v>124</v>
      </c>
      <c r="E51" s="144" t="s">
        <v>450</v>
      </c>
      <c r="F51" s="87"/>
      <c r="G51" s="87"/>
      <c r="H51" s="62"/>
      <c r="I51" s="62"/>
      <c r="J51" s="62"/>
      <c r="K51" s="62"/>
      <c r="L51" s="62"/>
      <c r="M51" s="62"/>
      <c r="N51" s="62"/>
      <c r="O51" s="62"/>
      <c r="P51" s="62"/>
      <c r="Q51" s="62"/>
      <c r="R51" s="62"/>
      <c r="S51" s="62"/>
      <c r="T51" s="62"/>
      <c r="U51" s="62"/>
      <c r="V51" s="62"/>
      <c r="W51" s="62"/>
      <c r="X51" s="62"/>
      <c r="Y51" s="72"/>
      <c r="Z51" s="72"/>
      <c r="AA51" s="62" t="s">
        <v>168</v>
      </c>
      <c r="AF51" s="60"/>
      <c r="AG51" s="60"/>
    </row>
    <row r="52" spans="1:33" ht="46.8" x14ac:dyDescent="0.25">
      <c r="A52" s="89" t="str">
        <f>IF('Por-tema'!I47="X","E",IF('Por-tema'!J47="X","T","P"))</f>
        <v>E</v>
      </c>
      <c r="B52" s="89" t="s">
        <v>281</v>
      </c>
      <c r="C52" s="90" t="s">
        <v>136</v>
      </c>
      <c r="D52" s="145" t="s">
        <v>124</v>
      </c>
      <c r="E52" s="144"/>
      <c r="F52" s="87"/>
      <c r="G52" s="87"/>
      <c r="H52" s="62"/>
      <c r="I52" s="62"/>
      <c r="J52" s="62"/>
      <c r="K52" s="62"/>
      <c r="L52" s="62"/>
      <c r="M52" s="62"/>
      <c r="N52" s="62"/>
      <c r="O52" s="62"/>
      <c r="P52" s="62"/>
      <c r="Q52" s="62"/>
      <c r="R52" s="62"/>
      <c r="S52" s="62"/>
      <c r="T52" s="62"/>
      <c r="U52" s="62"/>
      <c r="V52" s="62"/>
      <c r="W52" s="62"/>
      <c r="X52" s="62"/>
      <c r="Y52" s="72"/>
      <c r="Z52" s="72"/>
      <c r="AA52" s="62" t="s">
        <v>167</v>
      </c>
      <c r="AF52" s="60"/>
      <c r="AG52" s="60"/>
    </row>
    <row r="53" spans="1:33" ht="76.2" customHeight="1" x14ac:dyDescent="0.25">
      <c r="A53" s="89" t="str">
        <f>IF('Por-tema'!I48="X","E",IF('Por-tema'!J48="X","T","P"))</f>
        <v>P</v>
      </c>
      <c r="B53" s="89" t="s">
        <v>282</v>
      </c>
      <c r="C53" s="90" t="s">
        <v>137</v>
      </c>
      <c r="D53" s="145" t="s">
        <v>149</v>
      </c>
      <c r="E53" s="146" t="s">
        <v>451</v>
      </c>
      <c r="F53" s="87"/>
      <c r="G53" s="87"/>
      <c r="H53" s="62"/>
      <c r="I53" s="62"/>
      <c r="J53" s="62"/>
      <c r="K53" s="62"/>
      <c r="L53" s="62"/>
      <c r="M53" s="62"/>
      <c r="N53" s="62"/>
      <c r="O53" s="62"/>
      <c r="P53" s="62"/>
      <c r="Q53" s="62"/>
      <c r="R53" s="62"/>
      <c r="S53" s="62"/>
      <c r="T53" s="62"/>
      <c r="U53" s="62"/>
      <c r="V53" s="62"/>
      <c r="W53" s="62"/>
      <c r="X53" s="62"/>
      <c r="Y53" s="72"/>
      <c r="Z53" s="72"/>
      <c r="AA53" s="62" t="s">
        <v>166</v>
      </c>
    </row>
    <row r="54" spans="1:33" ht="67.5" customHeight="1" x14ac:dyDescent="0.25">
      <c r="A54" s="89" t="str">
        <f>IF('Por-tema'!I49="X","E",IF('Por-tema'!J49="X","T","P"))</f>
        <v>T</v>
      </c>
      <c r="B54" s="89" t="s">
        <v>283</v>
      </c>
      <c r="C54" s="90" t="s">
        <v>388</v>
      </c>
      <c r="D54" s="145" t="s">
        <v>149</v>
      </c>
      <c r="E54" s="142" t="s">
        <v>452</v>
      </c>
      <c r="F54" s="87"/>
      <c r="G54" s="87"/>
      <c r="H54" s="62"/>
      <c r="I54" s="62"/>
      <c r="J54" s="62"/>
      <c r="K54" s="62"/>
      <c r="L54" s="62"/>
      <c r="M54" s="62"/>
      <c r="N54" s="62"/>
      <c r="O54" s="62"/>
      <c r="P54" s="62"/>
      <c r="Q54" s="62"/>
      <c r="R54" s="62"/>
      <c r="S54" s="62"/>
      <c r="T54" s="62"/>
      <c r="U54" s="62"/>
      <c r="V54" s="62"/>
      <c r="W54" s="62"/>
      <c r="X54" s="62"/>
      <c r="Y54" s="72"/>
      <c r="Z54" s="72"/>
      <c r="AA54" s="62" t="s">
        <v>164</v>
      </c>
    </row>
    <row r="55" spans="1:33" ht="115.5" customHeight="1" x14ac:dyDescent="0.25">
      <c r="A55" s="89" t="str">
        <f>IF('Por-tema'!I50="X","E",IF('Por-tema'!J50="X","T","P"))</f>
        <v>E</v>
      </c>
      <c r="B55" s="89" t="s">
        <v>284</v>
      </c>
      <c r="C55" s="90" t="s">
        <v>389</v>
      </c>
      <c r="D55" s="152" t="s">
        <v>149</v>
      </c>
      <c r="E55" s="143" t="s">
        <v>502</v>
      </c>
      <c r="F55" s="87"/>
      <c r="G55" s="87"/>
      <c r="H55" s="62"/>
      <c r="I55" s="62"/>
      <c r="J55" s="62"/>
      <c r="K55" s="62"/>
      <c r="L55" s="62"/>
      <c r="M55" s="62"/>
      <c r="N55" s="62"/>
      <c r="O55" s="62"/>
      <c r="P55" s="62"/>
      <c r="Q55" s="62"/>
      <c r="R55" s="62"/>
      <c r="S55" s="62"/>
      <c r="T55" s="62"/>
      <c r="U55" s="62"/>
      <c r="V55" s="62"/>
      <c r="W55" s="62"/>
      <c r="X55" s="62"/>
      <c r="Y55" s="72"/>
      <c r="Z55" s="72"/>
      <c r="AA55" s="62" t="s">
        <v>165</v>
      </c>
      <c r="AF55" s="60"/>
      <c r="AG55" s="60"/>
    </row>
    <row r="56" spans="1:33" ht="139.5" customHeight="1" x14ac:dyDescent="0.25">
      <c r="A56" s="89" t="str">
        <f>IF('Por-tema'!I51="X","E",IF('Por-tema'!J51="X","T","P"))</f>
        <v>T</v>
      </c>
      <c r="B56" s="89" t="s">
        <v>285</v>
      </c>
      <c r="C56" s="90" t="s">
        <v>335</v>
      </c>
      <c r="D56" s="145" t="s">
        <v>149</v>
      </c>
      <c r="E56" s="143" t="s">
        <v>453</v>
      </c>
      <c r="F56" s="87"/>
      <c r="G56" s="87"/>
      <c r="H56" s="62"/>
      <c r="I56" s="62"/>
      <c r="J56" s="62"/>
      <c r="K56" s="62"/>
      <c r="L56" s="62"/>
      <c r="M56" s="62"/>
      <c r="N56" s="62"/>
      <c r="O56" s="62"/>
      <c r="P56" s="62"/>
      <c r="Q56" s="62"/>
      <c r="R56" s="62"/>
      <c r="S56" s="62"/>
      <c r="T56" s="62"/>
      <c r="U56" s="62"/>
      <c r="V56" s="62"/>
      <c r="W56" s="62"/>
      <c r="X56" s="62"/>
      <c r="Y56" s="72"/>
      <c r="Z56" s="72"/>
      <c r="AA56" s="62" t="s">
        <v>170</v>
      </c>
      <c r="AF56" s="60"/>
      <c r="AG56" s="60"/>
    </row>
    <row r="57" spans="1:33" ht="129.75" customHeight="1" x14ac:dyDescent="0.25">
      <c r="A57" s="89" t="str">
        <f>IF('Por-tema'!I52="X","E",IF('Por-tema'!J52="X","T","P"))</f>
        <v>E</v>
      </c>
      <c r="B57" s="89" t="s">
        <v>286</v>
      </c>
      <c r="C57" s="90" t="s">
        <v>390</v>
      </c>
      <c r="D57" s="145" t="s">
        <v>124</v>
      </c>
      <c r="E57" s="147" t="s">
        <v>454</v>
      </c>
      <c r="F57" s="87"/>
      <c r="G57" s="87"/>
      <c r="H57" s="62"/>
      <c r="I57" s="62"/>
      <c r="J57" s="62"/>
      <c r="K57" s="62"/>
      <c r="L57" s="62"/>
      <c r="M57" s="62"/>
      <c r="N57" s="62"/>
      <c r="O57" s="62"/>
      <c r="P57" s="62"/>
      <c r="Q57" s="62"/>
      <c r="R57" s="62"/>
      <c r="S57" s="62"/>
      <c r="T57" s="62"/>
      <c r="U57" s="62"/>
      <c r="V57" s="62"/>
      <c r="W57" s="62"/>
      <c r="X57" s="62"/>
      <c r="Y57" s="72"/>
      <c r="Z57" s="72"/>
      <c r="AA57" s="62" t="s">
        <v>171</v>
      </c>
      <c r="AF57" s="60"/>
      <c r="AG57" s="60"/>
    </row>
    <row r="58" spans="1:33" ht="62.4" x14ac:dyDescent="0.25">
      <c r="A58" s="89" t="str">
        <f>IF('Por-tema'!I53="X","E",IF('Por-tema'!J53="X","T","P"))</f>
        <v>P</v>
      </c>
      <c r="B58" s="89" t="s">
        <v>287</v>
      </c>
      <c r="C58" s="90" t="s">
        <v>329</v>
      </c>
      <c r="D58" s="145" t="s">
        <v>149</v>
      </c>
      <c r="E58" s="148" t="s">
        <v>455</v>
      </c>
      <c r="F58" s="87"/>
      <c r="G58" s="87"/>
      <c r="H58" s="62"/>
      <c r="I58" s="62"/>
      <c r="J58" s="62"/>
      <c r="K58" s="62"/>
      <c r="L58" s="62"/>
      <c r="M58" s="62"/>
      <c r="N58" s="62"/>
      <c r="O58" s="62"/>
      <c r="P58" s="62"/>
      <c r="Q58" s="62"/>
      <c r="R58" s="62"/>
      <c r="S58" s="62"/>
      <c r="T58" s="62"/>
      <c r="U58" s="62"/>
      <c r="V58" s="62"/>
      <c r="W58" s="62"/>
      <c r="X58" s="62"/>
      <c r="Y58" s="72"/>
      <c r="Z58" s="72"/>
      <c r="AA58" s="62" t="s">
        <v>172</v>
      </c>
    </row>
    <row r="59" spans="1:33" ht="100.2" customHeight="1" x14ac:dyDescent="0.25">
      <c r="A59" s="89" t="str">
        <f>IF('Por-tema'!I54="X","E",IF('Por-tema'!J54="X","T","P"))</f>
        <v>E</v>
      </c>
      <c r="B59" s="89" t="s">
        <v>288</v>
      </c>
      <c r="C59" s="90" t="s">
        <v>177</v>
      </c>
      <c r="D59" s="145" t="s">
        <v>149</v>
      </c>
      <c r="E59" s="142" t="s">
        <v>456</v>
      </c>
      <c r="F59" s="87"/>
      <c r="G59" s="87"/>
      <c r="H59" s="62"/>
      <c r="I59" s="62"/>
      <c r="J59" s="62"/>
      <c r="K59" s="62"/>
      <c r="L59" s="62"/>
      <c r="M59" s="62"/>
      <c r="N59" s="62"/>
      <c r="O59" s="62"/>
      <c r="P59" s="62"/>
      <c r="Q59" s="62"/>
      <c r="R59" s="62"/>
      <c r="S59" s="62"/>
      <c r="T59" s="62"/>
      <c r="U59" s="62"/>
      <c r="V59" s="62"/>
      <c r="W59" s="62"/>
      <c r="X59" s="62"/>
      <c r="Y59" s="72"/>
      <c r="Z59" s="72"/>
      <c r="AA59" s="62" t="s">
        <v>173</v>
      </c>
      <c r="AF59" s="60"/>
      <c r="AG59" s="60"/>
    </row>
    <row r="60" spans="1:33" ht="149.25" customHeight="1" x14ac:dyDescent="0.25">
      <c r="A60" s="89" t="str">
        <f>IF('Por-tema'!I55="X","E",IF('Por-tema'!J55="X","T","P"))</f>
        <v>P</v>
      </c>
      <c r="B60" s="89" t="s">
        <v>289</v>
      </c>
      <c r="C60" s="90" t="s">
        <v>391</v>
      </c>
      <c r="D60" s="145" t="s">
        <v>124</v>
      </c>
      <c r="E60" s="142"/>
      <c r="F60" s="87"/>
      <c r="G60" s="87"/>
      <c r="H60" s="62"/>
      <c r="I60" s="62"/>
      <c r="J60" s="62"/>
      <c r="K60" s="62"/>
      <c r="L60" s="62"/>
      <c r="M60" s="62"/>
      <c r="N60" s="62"/>
      <c r="O60" s="62"/>
      <c r="P60" s="62"/>
      <c r="Q60" s="62"/>
      <c r="R60" s="62"/>
      <c r="S60" s="62"/>
      <c r="T60" s="62"/>
      <c r="U60" s="62"/>
      <c r="V60" s="62"/>
      <c r="W60" s="62"/>
      <c r="X60" s="62"/>
      <c r="Y60" s="72"/>
      <c r="Z60" s="72"/>
      <c r="AA60" s="62" t="s">
        <v>36</v>
      </c>
      <c r="AF60" s="60"/>
      <c r="AG60" s="60"/>
    </row>
    <row r="61" spans="1:33" ht="62.25" customHeight="1" x14ac:dyDescent="0.25">
      <c r="A61" s="89" t="str">
        <f>IF('Por-tema'!I56="X","E",IF('Por-tema'!J56="X","T","P"))</f>
        <v>T</v>
      </c>
      <c r="B61" s="89" t="s">
        <v>290</v>
      </c>
      <c r="C61" s="90" t="s">
        <v>178</v>
      </c>
      <c r="D61" s="145" t="s">
        <v>124</v>
      </c>
      <c r="E61" s="144"/>
      <c r="F61" s="87"/>
      <c r="G61" s="87"/>
      <c r="H61" s="62"/>
      <c r="I61" s="62"/>
      <c r="J61" s="62"/>
      <c r="K61" s="62"/>
      <c r="L61" s="62"/>
      <c r="M61" s="62"/>
      <c r="N61" s="62"/>
      <c r="O61" s="62"/>
      <c r="P61" s="62"/>
      <c r="Q61" s="62"/>
      <c r="R61" s="62"/>
      <c r="S61" s="62"/>
      <c r="T61" s="62"/>
      <c r="U61" s="62"/>
      <c r="V61" s="62"/>
      <c r="W61" s="62"/>
      <c r="X61" s="62"/>
      <c r="Y61" s="72"/>
      <c r="Z61" s="72"/>
      <c r="AA61" s="62" t="s">
        <v>37</v>
      </c>
      <c r="AF61" s="60"/>
      <c r="AG61" s="60"/>
    </row>
    <row r="62" spans="1:33" ht="109.2" x14ac:dyDescent="0.25">
      <c r="A62" s="89" t="str">
        <f>IF('Por-tema'!I57="X","E",IF('Por-tema'!J57="X","T","P"))</f>
        <v>T</v>
      </c>
      <c r="B62" s="89" t="s">
        <v>312</v>
      </c>
      <c r="C62" s="90" t="s">
        <v>392</v>
      </c>
      <c r="D62" s="145" t="s">
        <v>124</v>
      </c>
      <c r="E62" s="144"/>
      <c r="F62" s="87"/>
      <c r="G62" s="87"/>
      <c r="H62" s="62"/>
      <c r="I62" s="62"/>
      <c r="J62" s="62"/>
      <c r="K62" s="62"/>
      <c r="L62" s="62"/>
      <c r="M62" s="62"/>
      <c r="N62" s="62"/>
      <c r="O62" s="62"/>
      <c r="P62" s="62"/>
      <c r="Q62" s="62"/>
      <c r="R62" s="62"/>
      <c r="S62" s="62"/>
      <c r="T62" s="62"/>
      <c r="U62" s="62"/>
      <c r="V62" s="62"/>
      <c r="W62" s="62"/>
      <c r="X62" s="62"/>
      <c r="Y62" s="72"/>
      <c r="Z62" s="72"/>
      <c r="AA62" s="62" t="s">
        <v>37</v>
      </c>
    </row>
    <row r="63" spans="1:33" x14ac:dyDescent="0.25">
      <c r="A63" s="89"/>
      <c r="B63" s="89"/>
      <c r="C63" s="87"/>
      <c r="D63" s="88"/>
      <c r="E63" s="87"/>
      <c r="F63" s="87"/>
      <c r="G63" s="87"/>
      <c r="H63" s="62"/>
      <c r="I63" s="62"/>
      <c r="J63" s="62"/>
      <c r="K63" s="62"/>
      <c r="L63" s="62"/>
      <c r="M63" s="62"/>
      <c r="N63" s="62"/>
      <c r="O63" s="62"/>
      <c r="P63" s="62"/>
      <c r="Q63" s="62"/>
      <c r="R63" s="62"/>
      <c r="S63" s="62"/>
      <c r="T63" s="62"/>
      <c r="U63" s="62"/>
      <c r="V63" s="62"/>
      <c r="W63" s="62"/>
      <c r="X63" s="62"/>
      <c r="Y63" s="72"/>
      <c r="Z63" s="72"/>
    </row>
    <row r="64" spans="1:33" ht="46.8" x14ac:dyDescent="0.25">
      <c r="A64" s="132"/>
      <c r="B64" s="132">
        <v>4</v>
      </c>
      <c r="C64" s="133" t="s">
        <v>330</v>
      </c>
      <c r="D64" s="132"/>
      <c r="E64" s="134"/>
      <c r="F64" s="134"/>
      <c r="G64" s="134"/>
      <c r="H64" s="62"/>
      <c r="I64" s="62"/>
      <c r="J64" s="62"/>
      <c r="K64" s="62"/>
      <c r="L64" s="62"/>
      <c r="M64" s="62"/>
      <c r="N64" s="66"/>
      <c r="O64" s="62"/>
      <c r="P64" s="62"/>
      <c r="Q64" s="62"/>
      <c r="R64" s="62"/>
      <c r="S64" s="62"/>
      <c r="T64" s="62"/>
      <c r="U64" s="62"/>
      <c r="V64" s="62"/>
      <c r="W64" s="62"/>
      <c r="X64" s="62"/>
      <c r="Y64" s="72"/>
      <c r="Z64" s="72"/>
      <c r="AA64" s="71"/>
    </row>
    <row r="65" spans="1:27" ht="100.2" customHeight="1" x14ac:dyDescent="0.25">
      <c r="A65" s="89" t="str">
        <f>IF('Por-tema'!I60="X","E",IF('Por-tema'!J60="X","T","P"))</f>
        <v>P</v>
      </c>
      <c r="B65" s="89" t="s">
        <v>291</v>
      </c>
      <c r="C65" s="90" t="s">
        <v>391</v>
      </c>
      <c r="D65" s="145" t="s">
        <v>124</v>
      </c>
      <c r="E65" s="144"/>
      <c r="F65" s="87"/>
      <c r="G65" s="87"/>
      <c r="H65" s="62"/>
      <c r="I65" s="62"/>
      <c r="J65" s="62"/>
      <c r="K65" s="62"/>
      <c r="L65" s="62"/>
      <c r="M65" s="62"/>
      <c r="N65" s="62"/>
      <c r="O65" s="62"/>
      <c r="P65" s="62"/>
      <c r="Q65" s="62"/>
      <c r="R65" s="62"/>
      <c r="S65" s="62"/>
      <c r="T65" s="62"/>
      <c r="U65" s="62"/>
      <c r="V65" s="62"/>
      <c r="W65" s="62"/>
      <c r="X65" s="62"/>
      <c r="Y65" s="72"/>
      <c r="Z65" s="72"/>
      <c r="AA65" s="62" t="s">
        <v>179</v>
      </c>
    </row>
    <row r="66" spans="1:27" ht="142.5" customHeight="1" x14ac:dyDescent="0.25">
      <c r="A66" s="89" t="str">
        <f>IF('Por-tema'!I61="X","E",IF('Por-tema'!J61="X","T","P"))</f>
        <v>P</v>
      </c>
      <c r="B66" s="89" t="s">
        <v>292</v>
      </c>
      <c r="C66" s="90" t="s">
        <v>393</v>
      </c>
      <c r="D66" s="145" t="s">
        <v>149</v>
      </c>
      <c r="E66" s="143" t="s">
        <v>494</v>
      </c>
      <c r="F66" s="87"/>
      <c r="G66" s="87"/>
      <c r="H66" s="62"/>
      <c r="I66" s="62"/>
      <c r="J66" s="62"/>
      <c r="K66" s="62"/>
      <c r="L66" s="62"/>
      <c r="M66" s="62"/>
      <c r="N66" s="62"/>
      <c r="O66" s="62"/>
      <c r="P66" s="62"/>
      <c r="Q66" s="62"/>
      <c r="R66" s="62"/>
      <c r="S66" s="62"/>
      <c r="T66" s="62"/>
      <c r="U66" s="62"/>
      <c r="V66" s="62"/>
      <c r="W66" s="62"/>
      <c r="X66" s="62"/>
      <c r="Y66" s="72"/>
      <c r="Z66" s="72"/>
      <c r="AA66" s="62" t="s">
        <v>180</v>
      </c>
    </row>
    <row r="67" spans="1:27" ht="63" customHeight="1" x14ac:dyDescent="0.25">
      <c r="A67" s="89" t="str">
        <f>IF('Por-tema'!I62="X","E",IF('Por-tema'!J62="X","T","P"))</f>
        <v>P</v>
      </c>
      <c r="B67" s="89" t="s">
        <v>293</v>
      </c>
      <c r="C67" s="90" t="s">
        <v>29</v>
      </c>
      <c r="D67" s="145" t="s">
        <v>149</v>
      </c>
      <c r="E67" s="143" t="s">
        <v>495</v>
      </c>
      <c r="F67" s="87"/>
      <c r="G67" s="87"/>
      <c r="H67" s="62"/>
      <c r="I67" s="62"/>
      <c r="J67" s="62"/>
      <c r="K67" s="62"/>
      <c r="L67" s="62"/>
      <c r="M67" s="62"/>
      <c r="N67" s="62"/>
      <c r="O67" s="62"/>
      <c r="P67" s="62"/>
      <c r="Q67" s="62"/>
      <c r="R67" s="62"/>
      <c r="S67" s="62"/>
      <c r="T67" s="62"/>
      <c r="U67" s="62"/>
      <c r="V67" s="62"/>
      <c r="W67" s="62"/>
      <c r="X67" s="62"/>
      <c r="Y67" s="72"/>
      <c r="Z67" s="72"/>
      <c r="AA67" s="62" t="s">
        <v>181</v>
      </c>
    </row>
    <row r="68" spans="1:27" ht="67.5" customHeight="1" x14ac:dyDescent="0.25">
      <c r="A68" s="89" t="str">
        <f>IF('Por-tema'!I63="X","E",IF('Por-tema'!J63="X","T","P"))</f>
        <v>E</v>
      </c>
      <c r="B68" s="89" t="s">
        <v>294</v>
      </c>
      <c r="C68" s="90" t="s">
        <v>25</v>
      </c>
      <c r="D68" s="145" t="s">
        <v>149</v>
      </c>
      <c r="E68" s="143" t="s">
        <v>457</v>
      </c>
      <c r="F68" s="87"/>
      <c r="G68" s="87"/>
      <c r="H68" s="62"/>
      <c r="I68" s="62"/>
      <c r="J68" s="62"/>
      <c r="K68" s="62"/>
      <c r="L68" s="62"/>
      <c r="M68" s="62"/>
      <c r="N68" s="62"/>
      <c r="O68" s="62"/>
      <c r="P68" s="62"/>
      <c r="Q68" s="62"/>
      <c r="R68" s="62"/>
      <c r="S68" s="62"/>
      <c r="T68" s="62"/>
      <c r="U68" s="62"/>
      <c r="V68" s="62"/>
      <c r="W68" s="62"/>
      <c r="X68" s="62"/>
      <c r="Y68" s="72"/>
      <c r="Z68" s="72"/>
      <c r="AA68" s="62" t="s">
        <v>182</v>
      </c>
    </row>
    <row r="69" spans="1:27" ht="58.5" customHeight="1" x14ac:dyDescent="0.25">
      <c r="A69" s="89" t="str">
        <f>IF('Por-tema'!I64="X","E",IF('Por-tema'!J64="X","T","P"))</f>
        <v>P</v>
      </c>
      <c r="B69" s="89" t="s">
        <v>295</v>
      </c>
      <c r="C69" s="90" t="s">
        <v>26</v>
      </c>
      <c r="D69" s="145" t="s">
        <v>149</v>
      </c>
      <c r="E69" s="142" t="s">
        <v>458</v>
      </c>
      <c r="F69" s="87"/>
      <c r="G69" s="87"/>
      <c r="H69" s="62"/>
      <c r="I69" s="62"/>
      <c r="J69" s="62"/>
      <c r="K69" s="62"/>
      <c r="L69" s="62"/>
      <c r="M69" s="62"/>
      <c r="N69" s="62"/>
      <c r="O69" s="62"/>
      <c r="P69" s="62"/>
      <c r="Q69" s="62"/>
      <c r="R69" s="62"/>
      <c r="S69" s="62"/>
      <c r="T69" s="62"/>
      <c r="U69" s="62"/>
      <c r="V69" s="62"/>
      <c r="W69" s="62"/>
      <c r="X69" s="62"/>
      <c r="Y69" s="72"/>
      <c r="Z69" s="72"/>
      <c r="AA69" s="62" t="s">
        <v>183</v>
      </c>
    </row>
    <row r="70" spans="1:27" ht="90" customHeight="1" x14ac:dyDescent="0.25">
      <c r="A70" s="89" t="str">
        <f>IF('Por-tema'!I65="X","E",IF('Por-tema'!J65="X","T","P"))</f>
        <v>P</v>
      </c>
      <c r="B70" s="89" t="s">
        <v>296</v>
      </c>
      <c r="C70" s="90" t="s">
        <v>30</v>
      </c>
      <c r="D70" s="145" t="s">
        <v>149</v>
      </c>
      <c r="E70" s="140" t="s">
        <v>496</v>
      </c>
      <c r="F70" s="87"/>
      <c r="G70" s="87"/>
      <c r="H70" s="62"/>
      <c r="I70" s="62"/>
      <c r="J70" s="62"/>
      <c r="K70" s="62"/>
      <c r="L70" s="62"/>
      <c r="M70" s="62"/>
      <c r="N70" s="62"/>
      <c r="O70" s="62"/>
      <c r="P70" s="62"/>
      <c r="Q70" s="62"/>
      <c r="R70" s="62"/>
      <c r="S70" s="62"/>
      <c r="T70" s="62"/>
      <c r="U70" s="62"/>
      <c r="V70" s="62"/>
      <c r="W70" s="62"/>
      <c r="X70" s="62"/>
      <c r="Y70" s="72"/>
      <c r="Z70" s="72"/>
      <c r="AA70" s="62" t="s">
        <v>184</v>
      </c>
    </row>
    <row r="71" spans="1:27" ht="94.5" customHeight="1" x14ac:dyDescent="0.25">
      <c r="A71" s="89" t="str">
        <f>IF('Por-tema'!I66="X","E",IF('Por-tema'!J66="X","T","P"))</f>
        <v>E</v>
      </c>
      <c r="B71" s="89" t="s">
        <v>297</v>
      </c>
      <c r="C71" s="90" t="s">
        <v>394</v>
      </c>
      <c r="D71" s="145" t="s">
        <v>149</v>
      </c>
      <c r="E71" s="143" t="s">
        <v>459</v>
      </c>
      <c r="F71" s="87"/>
      <c r="G71" s="87"/>
      <c r="H71" s="62"/>
      <c r="I71" s="62"/>
      <c r="J71" s="62"/>
      <c r="K71" s="62"/>
      <c r="L71" s="62"/>
      <c r="M71" s="62"/>
      <c r="N71" s="62"/>
      <c r="O71" s="62"/>
      <c r="P71" s="62"/>
      <c r="Q71" s="62"/>
      <c r="R71" s="62"/>
      <c r="S71" s="62"/>
      <c r="T71" s="62"/>
      <c r="U71" s="62"/>
      <c r="V71" s="62"/>
      <c r="W71" s="62"/>
      <c r="X71" s="62"/>
      <c r="Y71" s="72"/>
      <c r="Z71" s="72"/>
      <c r="AA71" s="62" t="s">
        <v>185</v>
      </c>
    </row>
    <row r="72" spans="1:27" ht="65.25" customHeight="1" x14ac:dyDescent="0.25">
      <c r="A72" s="89" t="str">
        <f>IF('Por-tema'!I67="X","E",IF('Por-tema'!J67="X","T","P"))</f>
        <v>T</v>
      </c>
      <c r="B72" s="89" t="s">
        <v>298</v>
      </c>
      <c r="C72" s="90" t="s">
        <v>32</v>
      </c>
      <c r="D72" s="145" t="s">
        <v>149</v>
      </c>
      <c r="E72" s="143" t="s">
        <v>460</v>
      </c>
      <c r="F72" s="87"/>
      <c r="G72" s="87"/>
      <c r="H72" s="62"/>
      <c r="I72" s="62"/>
      <c r="J72" s="62"/>
      <c r="K72" s="62"/>
      <c r="L72" s="62"/>
      <c r="M72" s="62"/>
      <c r="N72" s="62"/>
      <c r="O72" s="62"/>
      <c r="P72" s="62"/>
      <c r="Q72" s="62"/>
      <c r="R72" s="62"/>
      <c r="S72" s="62"/>
      <c r="T72" s="62"/>
      <c r="U72" s="62"/>
      <c r="V72" s="62"/>
      <c r="W72" s="62"/>
      <c r="X72" s="62"/>
      <c r="Y72" s="72"/>
      <c r="Z72" s="72"/>
      <c r="AA72" s="62" t="s">
        <v>37</v>
      </c>
    </row>
    <row r="73" spans="1:27" ht="102" customHeight="1" x14ac:dyDescent="0.25">
      <c r="A73" s="89" t="str">
        <f>IF('Por-tema'!I68="X","E",IF('Por-tema'!J68="X","T","P"))</f>
        <v>E</v>
      </c>
      <c r="B73" s="89" t="s">
        <v>299</v>
      </c>
      <c r="C73" s="92" t="s">
        <v>423</v>
      </c>
      <c r="D73" s="145" t="s">
        <v>149</v>
      </c>
      <c r="E73" s="143" t="s">
        <v>461</v>
      </c>
      <c r="F73" s="87"/>
      <c r="G73" s="87"/>
      <c r="H73" s="62"/>
      <c r="I73" s="62"/>
      <c r="J73" s="62"/>
      <c r="K73" s="62"/>
      <c r="L73" s="62"/>
      <c r="M73" s="62"/>
      <c r="N73" s="62"/>
      <c r="O73" s="62"/>
      <c r="P73" s="62"/>
      <c r="Q73" s="62"/>
      <c r="R73" s="62"/>
      <c r="S73" s="62"/>
      <c r="T73" s="62"/>
      <c r="U73" s="62"/>
      <c r="V73" s="62"/>
      <c r="W73" s="62"/>
      <c r="X73" s="62"/>
      <c r="Y73" s="72"/>
      <c r="Z73" s="72"/>
      <c r="AA73" s="62" t="s">
        <v>186</v>
      </c>
    </row>
    <row r="74" spans="1:27" ht="73.5" customHeight="1" x14ac:dyDescent="0.25">
      <c r="A74" s="89" t="str">
        <f>IF('Por-tema'!I69="X","E",IF('Por-tema'!J69="X","T","P"))</f>
        <v>E</v>
      </c>
      <c r="B74" s="89" t="s">
        <v>300</v>
      </c>
      <c r="C74" s="90" t="s">
        <v>142</v>
      </c>
      <c r="D74" s="145" t="s">
        <v>149</v>
      </c>
      <c r="E74" s="144" t="s">
        <v>462</v>
      </c>
      <c r="F74" s="87"/>
      <c r="G74" s="87"/>
      <c r="H74" s="62"/>
      <c r="I74" s="62"/>
      <c r="J74" s="62"/>
      <c r="K74" s="62"/>
      <c r="L74" s="62"/>
      <c r="M74" s="62"/>
      <c r="N74" s="62"/>
      <c r="O74" s="62"/>
      <c r="P74" s="62"/>
      <c r="Q74" s="62"/>
      <c r="R74" s="62"/>
      <c r="S74" s="62"/>
      <c r="T74" s="62"/>
      <c r="U74" s="62"/>
      <c r="V74" s="62"/>
      <c r="W74" s="62"/>
      <c r="X74" s="62"/>
      <c r="Y74" s="72"/>
      <c r="Z74" s="72"/>
      <c r="AA74" s="62" t="s">
        <v>187</v>
      </c>
    </row>
    <row r="75" spans="1:27" ht="72" customHeight="1" x14ac:dyDescent="0.25">
      <c r="A75" s="89" t="str">
        <f>IF('Por-tema'!I70="X","E",IF('Por-tema'!J70="X","T","P"))</f>
        <v>T</v>
      </c>
      <c r="B75" s="89" t="s">
        <v>301</v>
      </c>
      <c r="C75" s="90" t="s">
        <v>143</v>
      </c>
      <c r="D75" s="145" t="s">
        <v>124</v>
      </c>
      <c r="E75" s="144"/>
      <c r="F75" s="87"/>
      <c r="G75" s="87"/>
      <c r="H75" s="62"/>
      <c r="I75" s="62"/>
      <c r="J75" s="62"/>
      <c r="K75" s="62"/>
      <c r="L75" s="62"/>
      <c r="M75" s="62"/>
      <c r="N75" s="62"/>
      <c r="O75" s="62"/>
      <c r="P75" s="62"/>
      <c r="Q75" s="62"/>
      <c r="R75" s="62"/>
      <c r="S75" s="62"/>
      <c r="T75" s="62"/>
      <c r="U75" s="62"/>
      <c r="V75" s="62"/>
      <c r="W75" s="62"/>
      <c r="X75" s="62"/>
      <c r="Y75" s="72"/>
      <c r="Z75" s="72"/>
      <c r="AA75" s="62" t="s">
        <v>206</v>
      </c>
    </row>
    <row r="76" spans="1:27" ht="78" x14ac:dyDescent="0.25">
      <c r="A76" s="89" t="str">
        <f>IF('Por-tema'!I71="X","E",IF('Por-tema'!J71="X","T","P"))</f>
        <v>E</v>
      </c>
      <c r="B76" s="89" t="s">
        <v>302</v>
      </c>
      <c r="C76" s="90" t="s">
        <v>207</v>
      </c>
      <c r="D76" s="145" t="s">
        <v>124</v>
      </c>
      <c r="E76" s="144"/>
      <c r="F76" s="87"/>
      <c r="G76" s="87"/>
      <c r="H76" s="62"/>
      <c r="I76" s="62"/>
      <c r="J76" s="62"/>
      <c r="K76" s="62"/>
      <c r="L76" s="62"/>
      <c r="M76" s="62"/>
      <c r="N76" s="62"/>
      <c r="O76" s="62"/>
      <c r="P76" s="62"/>
      <c r="Q76" s="62"/>
      <c r="R76" s="62"/>
      <c r="S76" s="62"/>
      <c r="T76" s="62"/>
      <c r="U76" s="62"/>
      <c r="V76" s="62"/>
      <c r="W76" s="62"/>
      <c r="X76" s="62"/>
      <c r="Y76" s="72"/>
      <c r="Z76" s="72"/>
      <c r="AA76" s="62" t="s">
        <v>210</v>
      </c>
    </row>
    <row r="77" spans="1:27" ht="69" customHeight="1" x14ac:dyDescent="0.25">
      <c r="A77" s="89" t="str">
        <f>IF('Por-tema'!I72="X","E",IF('Por-tema'!J72="X","T","P"))</f>
        <v>E</v>
      </c>
      <c r="B77" s="89" t="s">
        <v>303</v>
      </c>
      <c r="C77" s="90" t="s">
        <v>208</v>
      </c>
      <c r="D77" s="145" t="s">
        <v>124</v>
      </c>
      <c r="E77" s="144"/>
      <c r="F77" s="87"/>
      <c r="G77" s="87"/>
      <c r="H77" s="62"/>
      <c r="I77" s="62"/>
      <c r="J77" s="62"/>
      <c r="K77" s="62"/>
      <c r="L77" s="62"/>
      <c r="M77" s="62"/>
      <c r="N77" s="62"/>
      <c r="O77" s="62"/>
      <c r="P77" s="62"/>
      <c r="Q77" s="62"/>
      <c r="R77" s="62"/>
      <c r="S77" s="62"/>
      <c r="T77" s="62"/>
      <c r="U77" s="62"/>
      <c r="V77" s="62"/>
      <c r="W77" s="62"/>
      <c r="X77" s="62"/>
      <c r="Y77" s="72"/>
      <c r="Z77" s="72"/>
      <c r="AA77" s="62" t="s">
        <v>211</v>
      </c>
    </row>
    <row r="78" spans="1:27" ht="72" customHeight="1" x14ac:dyDescent="0.25">
      <c r="A78" s="89" t="str">
        <f>IF('Por-tema'!I73="X","E",IF('Por-tema'!J73="X","T","P"))</f>
        <v>T</v>
      </c>
      <c r="B78" s="89" t="s">
        <v>304</v>
      </c>
      <c r="C78" s="90" t="s">
        <v>209</v>
      </c>
      <c r="D78" s="145" t="s">
        <v>124</v>
      </c>
      <c r="E78" s="144"/>
      <c r="F78" s="144"/>
      <c r="G78" s="87"/>
      <c r="H78" s="62"/>
      <c r="I78" s="62"/>
      <c r="J78" s="62"/>
      <c r="K78" s="62"/>
      <c r="L78" s="62"/>
      <c r="M78" s="62"/>
      <c r="N78" s="62"/>
      <c r="O78" s="62"/>
      <c r="P78" s="62"/>
      <c r="Q78" s="62"/>
      <c r="R78" s="62"/>
      <c r="S78" s="62"/>
      <c r="T78" s="62"/>
      <c r="U78" s="62"/>
      <c r="V78" s="62"/>
      <c r="W78" s="62"/>
      <c r="X78" s="62"/>
      <c r="Y78" s="72"/>
      <c r="Z78" s="72"/>
      <c r="AA78" s="62" t="s">
        <v>37</v>
      </c>
    </row>
    <row r="79" spans="1:27" ht="46.8" x14ac:dyDescent="0.25">
      <c r="A79" s="89" t="str">
        <f>IF('Por-tema'!I74="X","E",IF('Por-tema'!J74="X","T","P"))</f>
        <v>T</v>
      </c>
      <c r="B79" s="89" t="s">
        <v>305</v>
      </c>
      <c r="C79" s="90" t="s">
        <v>205</v>
      </c>
      <c r="D79" s="152" t="s">
        <v>149</v>
      </c>
      <c r="E79" s="168" t="s">
        <v>463</v>
      </c>
      <c r="F79" s="144"/>
      <c r="G79" s="87"/>
      <c r="H79" s="62"/>
      <c r="I79" s="62"/>
      <c r="J79" s="62"/>
      <c r="K79" s="62"/>
      <c r="L79" s="62"/>
      <c r="M79" s="62"/>
      <c r="N79" s="62"/>
      <c r="O79" s="62"/>
      <c r="P79" s="62"/>
      <c r="Q79" s="62"/>
      <c r="R79" s="62"/>
      <c r="S79" s="62"/>
      <c r="T79" s="62"/>
      <c r="U79" s="62"/>
      <c r="V79" s="62"/>
      <c r="W79" s="62"/>
      <c r="X79" s="62"/>
      <c r="Y79" s="72"/>
      <c r="Z79" s="72"/>
      <c r="AA79" s="62" t="s">
        <v>7</v>
      </c>
    </row>
    <row r="80" spans="1:27" x14ac:dyDescent="0.25">
      <c r="A80" s="89"/>
      <c r="B80" s="89"/>
      <c r="C80" s="87"/>
      <c r="D80" s="145"/>
      <c r="E80" s="144"/>
      <c r="F80" s="144"/>
      <c r="G80" s="87"/>
      <c r="H80" s="62"/>
      <c r="I80" s="62"/>
      <c r="J80" s="62"/>
      <c r="K80" s="62"/>
      <c r="L80" s="62"/>
      <c r="M80" s="62"/>
      <c r="N80" s="62"/>
      <c r="O80" s="62"/>
      <c r="P80" s="62"/>
      <c r="Q80" s="62"/>
      <c r="R80" s="62"/>
      <c r="S80" s="62"/>
      <c r="T80" s="62"/>
      <c r="U80" s="62"/>
      <c r="V80" s="62"/>
      <c r="W80" s="62"/>
      <c r="X80" s="62"/>
      <c r="Y80" s="72"/>
      <c r="Z80" s="72"/>
    </row>
    <row r="81" spans="1:27" x14ac:dyDescent="0.25">
      <c r="A81" s="132"/>
      <c r="B81" s="132">
        <v>5</v>
      </c>
      <c r="C81" s="133" t="s">
        <v>219</v>
      </c>
      <c r="D81" s="149"/>
      <c r="E81" s="150"/>
      <c r="F81" s="150"/>
      <c r="G81" s="134"/>
      <c r="H81" s="62"/>
      <c r="I81" s="62"/>
      <c r="J81" s="62"/>
      <c r="K81" s="62"/>
      <c r="L81" s="62"/>
      <c r="M81" s="62"/>
      <c r="N81" s="66"/>
      <c r="O81" s="62"/>
      <c r="P81" s="62"/>
      <c r="Q81" s="62"/>
      <c r="R81" s="62"/>
      <c r="S81" s="62"/>
      <c r="T81" s="62"/>
      <c r="U81" s="62"/>
      <c r="V81" s="62"/>
      <c r="W81" s="62"/>
      <c r="X81" s="62"/>
      <c r="Y81" s="72"/>
      <c r="Z81" s="72"/>
      <c r="AA81" s="71"/>
    </row>
    <row r="82" spans="1:27" ht="67.5" customHeight="1" x14ac:dyDescent="0.25">
      <c r="A82" s="89" t="str">
        <f>IF('Por-tema'!I77="X","E",IF('Por-tema'!J77="X","T","P"))</f>
        <v>E</v>
      </c>
      <c r="B82" s="89" t="s">
        <v>45</v>
      </c>
      <c r="C82" s="90" t="s">
        <v>313</v>
      </c>
      <c r="D82" s="145" t="s">
        <v>149</v>
      </c>
      <c r="E82" s="143" t="s">
        <v>464</v>
      </c>
      <c r="F82" s="144"/>
      <c r="G82" s="87"/>
      <c r="H82" s="62"/>
      <c r="I82" s="62"/>
      <c r="J82" s="62"/>
      <c r="K82" s="62"/>
      <c r="L82" s="62"/>
      <c r="M82" s="62"/>
      <c r="N82" s="62"/>
      <c r="O82" s="62"/>
      <c r="P82" s="62"/>
      <c r="Q82" s="62"/>
      <c r="R82" s="62"/>
      <c r="S82" s="62"/>
      <c r="T82" s="62"/>
      <c r="U82" s="62"/>
      <c r="V82" s="62"/>
      <c r="W82" s="62"/>
      <c r="X82" s="62"/>
      <c r="Y82" s="72"/>
      <c r="Z82" s="72"/>
      <c r="AA82" s="62" t="s">
        <v>212</v>
      </c>
    </row>
    <row r="83" spans="1:27" ht="46.8" x14ac:dyDescent="0.25">
      <c r="A83" s="89" t="str">
        <f>IF('Por-tema'!I78="X","E",IF('Por-tema'!J78="X","T","P"))</f>
        <v>P</v>
      </c>
      <c r="B83" s="89" t="s">
        <v>46</v>
      </c>
      <c r="C83" s="90" t="s">
        <v>188</v>
      </c>
      <c r="D83" s="145" t="s">
        <v>149</v>
      </c>
      <c r="E83" s="143" t="s">
        <v>465</v>
      </c>
      <c r="F83" s="144"/>
      <c r="G83" s="87"/>
      <c r="H83" s="62"/>
      <c r="I83" s="62"/>
      <c r="J83" s="62"/>
      <c r="K83" s="62"/>
      <c r="L83" s="62"/>
      <c r="M83" s="62"/>
      <c r="N83" s="62"/>
      <c r="O83" s="62"/>
      <c r="P83" s="62"/>
      <c r="Q83" s="62"/>
      <c r="R83" s="62"/>
      <c r="S83" s="62"/>
      <c r="T83" s="62"/>
      <c r="U83" s="62"/>
      <c r="V83" s="62"/>
      <c r="W83" s="62"/>
      <c r="X83" s="62"/>
      <c r="Y83" s="72"/>
      <c r="Z83" s="72"/>
      <c r="AA83" s="62" t="s">
        <v>213</v>
      </c>
    </row>
    <row r="84" spans="1:27" ht="66.75" customHeight="1" x14ac:dyDescent="0.25">
      <c r="A84" s="89" t="str">
        <f>IF('Por-tema'!I79="X","E",IF('Por-tema'!J79="X","T","P"))</f>
        <v>T</v>
      </c>
      <c r="B84" s="89" t="s">
        <v>47</v>
      </c>
      <c r="C84" s="90" t="s">
        <v>189</v>
      </c>
      <c r="D84" s="145" t="s">
        <v>124</v>
      </c>
      <c r="E84" s="144"/>
      <c r="F84" s="144"/>
      <c r="G84" s="87"/>
      <c r="H84" s="62"/>
      <c r="I84" s="62"/>
      <c r="J84" s="62"/>
      <c r="K84" s="62"/>
      <c r="L84" s="62"/>
      <c r="M84" s="62"/>
      <c r="N84" s="62"/>
      <c r="O84" s="62"/>
      <c r="P84" s="62"/>
      <c r="Q84" s="62"/>
      <c r="R84" s="62"/>
      <c r="S84" s="62"/>
      <c r="T84" s="62"/>
      <c r="U84" s="62"/>
      <c r="V84" s="62"/>
      <c r="W84" s="62"/>
      <c r="X84" s="62"/>
      <c r="Y84" s="72"/>
      <c r="Z84" s="72"/>
      <c r="AA84" s="73" t="s">
        <v>214</v>
      </c>
    </row>
    <row r="85" spans="1:27" ht="46.8" x14ac:dyDescent="0.25">
      <c r="A85" s="89" t="str">
        <f>IF('Por-tema'!I80="X","E",IF('Por-tema'!J80="X","T","P"))</f>
        <v>E</v>
      </c>
      <c r="B85" s="89" t="s">
        <v>48</v>
      </c>
      <c r="C85" s="90" t="s">
        <v>190</v>
      </c>
      <c r="D85" s="145" t="s">
        <v>124</v>
      </c>
      <c r="E85" s="144"/>
      <c r="F85" s="144"/>
      <c r="G85" s="87"/>
      <c r="H85" s="62"/>
      <c r="I85" s="62"/>
      <c r="J85" s="62"/>
      <c r="K85" s="62"/>
      <c r="L85" s="62"/>
      <c r="M85" s="62"/>
      <c r="N85" s="62"/>
      <c r="O85" s="62"/>
      <c r="P85" s="62"/>
      <c r="Q85" s="62"/>
      <c r="R85" s="62"/>
      <c r="S85" s="62"/>
      <c r="T85" s="62"/>
      <c r="U85" s="62"/>
      <c r="V85" s="62"/>
      <c r="W85" s="62"/>
      <c r="X85" s="62"/>
      <c r="Y85" s="72"/>
      <c r="Z85" s="72"/>
      <c r="AA85" s="62" t="s">
        <v>216</v>
      </c>
    </row>
    <row r="86" spans="1:27" ht="156" x14ac:dyDescent="0.25">
      <c r="A86" s="89" t="str">
        <f>IF('Por-tema'!I81="X","E",IF('Por-tema'!J81="X","T","P"))</f>
        <v>E</v>
      </c>
      <c r="B86" s="89" t="s">
        <v>49</v>
      </c>
      <c r="C86" s="90" t="s">
        <v>395</v>
      </c>
      <c r="D86" s="152" t="s">
        <v>149</v>
      </c>
      <c r="E86" s="140" t="s">
        <v>504</v>
      </c>
      <c r="F86" s="144"/>
      <c r="G86" s="87"/>
      <c r="H86" s="62"/>
      <c r="I86" s="62"/>
      <c r="J86" s="62"/>
      <c r="K86" s="62"/>
      <c r="L86" s="62"/>
      <c r="M86" s="62"/>
      <c r="N86" s="62"/>
      <c r="O86" s="62"/>
      <c r="P86" s="62"/>
      <c r="Q86" s="62"/>
      <c r="R86" s="62"/>
      <c r="S86" s="62"/>
      <c r="T86" s="62"/>
      <c r="U86" s="62"/>
      <c r="V86" s="62"/>
      <c r="W86" s="62"/>
      <c r="X86" s="62"/>
      <c r="Y86" s="72"/>
      <c r="Z86" s="72"/>
      <c r="AA86" s="62" t="s">
        <v>215</v>
      </c>
    </row>
    <row r="87" spans="1:27" ht="78" customHeight="1" x14ac:dyDescent="0.25">
      <c r="A87" s="89" t="str">
        <f>IF('Por-tema'!I82="X","E",IF('Por-tema'!J82="X","T","P"))</f>
        <v>E</v>
      </c>
      <c r="B87" s="89" t="s">
        <v>50</v>
      </c>
      <c r="C87" s="90" t="s">
        <v>336</v>
      </c>
      <c r="D87" s="152" t="s">
        <v>149</v>
      </c>
      <c r="E87" s="170" t="s">
        <v>505</v>
      </c>
      <c r="F87" s="144"/>
      <c r="G87" s="87"/>
      <c r="H87" s="62"/>
      <c r="I87" s="62"/>
      <c r="J87" s="62"/>
      <c r="K87" s="62"/>
      <c r="L87" s="62"/>
      <c r="M87" s="62"/>
      <c r="N87" s="62"/>
      <c r="O87" s="62"/>
      <c r="P87" s="62"/>
      <c r="Q87" s="62"/>
      <c r="R87" s="62"/>
      <c r="S87" s="62"/>
      <c r="T87" s="62"/>
      <c r="U87" s="62"/>
      <c r="V87" s="62"/>
      <c r="W87" s="62"/>
      <c r="X87" s="62"/>
      <c r="Y87" s="72"/>
      <c r="Z87" s="72"/>
      <c r="AA87" s="62" t="s">
        <v>217</v>
      </c>
    </row>
    <row r="88" spans="1:27" ht="46.8" x14ac:dyDescent="0.25">
      <c r="A88" s="89" t="str">
        <f>IF('Por-tema'!I83="X","E",IF('Por-tema'!J83="X","T","P"))</f>
        <v>E</v>
      </c>
      <c r="B88" s="89" t="s">
        <v>51</v>
      </c>
      <c r="C88" s="90" t="s">
        <v>144</v>
      </c>
      <c r="D88" s="152" t="s">
        <v>149</v>
      </c>
      <c r="E88" s="171" t="s">
        <v>506</v>
      </c>
      <c r="F88" s="87"/>
      <c r="G88" s="87"/>
      <c r="H88" s="62"/>
      <c r="I88" s="62"/>
      <c r="J88" s="62"/>
      <c r="K88" s="62"/>
      <c r="L88" s="62"/>
      <c r="M88" s="62"/>
      <c r="N88" s="62"/>
      <c r="O88" s="62"/>
      <c r="P88" s="62"/>
      <c r="Q88" s="62"/>
      <c r="R88" s="62"/>
      <c r="S88" s="62"/>
      <c r="T88" s="62"/>
      <c r="U88" s="62"/>
      <c r="V88" s="62"/>
      <c r="W88" s="62"/>
      <c r="X88" s="62"/>
      <c r="Y88" s="72"/>
      <c r="Z88" s="72"/>
      <c r="AA88" s="62" t="s">
        <v>3</v>
      </c>
    </row>
    <row r="89" spans="1:27" ht="46.8" x14ac:dyDescent="0.25">
      <c r="A89" s="89" t="str">
        <f>IF('Por-tema'!I84="X","E",IF('Por-tema'!J84="X","T","P"))</f>
        <v>P</v>
      </c>
      <c r="B89" s="89" t="s">
        <v>52</v>
      </c>
      <c r="C89" s="90" t="s">
        <v>145</v>
      </c>
      <c r="D89" s="152" t="s">
        <v>149</v>
      </c>
      <c r="E89" s="143" t="s">
        <v>466</v>
      </c>
      <c r="F89" s="87"/>
      <c r="G89" s="87"/>
      <c r="H89" s="62"/>
      <c r="I89" s="62"/>
      <c r="J89" s="62"/>
      <c r="K89" s="62"/>
      <c r="L89" s="62"/>
      <c r="M89" s="62"/>
      <c r="N89" s="62"/>
      <c r="O89" s="62"/>
      <c r="P89" s="62"/>
      <c r="Q89" s="62"/>
      <c r="R89" s="62"/>
      <c r="S89" s="62"/>
      <c r="T89" s="62"/>
      <c r="U89" s="62"/>
      <c r="V89" s="62"/>
      <c r="W89" s="62"/>
      <c r="X89" s="62"/>
      <c r="Y89" s="72"/>
      <c r="Z89" s="72"/>
      <c r="AA89" s="62" t="s">
        <v>4</v>
      </c>
    </row>
    <row r="90" spans="1:27" ht="46.8" x14ac:dyDescent="0.25">
      <c r="A90" s="89" t="str">
        <f>IF('Por-tema'!I85="X","E",IF('Por-tema'!J85="X","T","P"))</f>
        <v>P</v>
      </c>
      <c r="B90" s="89" t="s">
        <v>53</v>
      </c>
      <c r="C90" s="90" t="s">
        <v>6</v>
      </c>
      <c r="D90" s="145" t="s">
        <v>124</v>
      </c>
      <c r="E90" s="144"/>
      <c r="F90" s="87"/>
      <c r="G90" s="87"/>
      <c r="H90" s="62"/>
      <c r="I90" s="62"/>
      <c r="J90" s="62"/>
      <c r="K90" s="62"/>
      <c r="L90" s="62"/>
      <c r="M90" s="62"/>
      <c r="N90" s="62"/>
      <c r="O90" s="62"/>
      <c r="P90" s="62"/>
      <c r="Q90" s="62"/>
      <c r="R90" s="62"/>
      <c r="S90" s="62"/>
      <c r="T90" s="62"/>
      <c r="U90" s="62"/>
      <c r="V90" s="62"/>
      <c r="W90" s="62"/>
      <c r="X90" s="62"/>
      <c r="Y90" s="72"/>
      <c r="Z90" s="72"/>
      <c r="AA90" s="62" t="s">
        <v>5</v>
      </c>
    </row>
    <row r="91" spans="1:27" ht="46.8" x14ac:dyDescent="0.25">
      <c r="A91" s="89" t="str">
        <f>IF('Por-tema'!I86="X","E",IF('Por-tema'!J86="X","T","P"))</f>
        <v>T</v>
      </c>
      <c r="B91" s="89" t="s">
        <v>54</v>
      </c>
      <c r="C91" s="90" t="s">
        <v>352</v>
      </c>
      <c r="D91" s="145" t="s">
        <v>149</v>
      </c>
      <c r="E91" s="153" t="s">
        <v>467</v>
      </c>
      <c r="F91" s="87"/>
      <c r="G91" s="87"/>
      <c r="H91" s="62"/>
      <c r="I91" s="62"/>
      <c r="J91" s="62"/>
      <c r="K91" s="62"/>
      <c r="L91" s="62"/>
      <c r="M91" s="62"/>
      <c r="N91" s="73"/>
      <c r="O91" s="73"/>
      <c r="P91" s="73"/>
      <c r="Q91" s="73"/>
      <c r="R91" s="73"/>
      <c r="S91" s="73"/>
      <c r="T91" s="73"/>
      <c r="U91" s="73"/>
      <c r="V91" s="73"/>
      <c r="W91" s="73"/>
      <c r="X91" s="62"/>
      <c r="Y91" s="72"/>
      <c r="Z91" s="72"/>
      <c r="AA91" s="62" t="s">
        <v>8</v>
      </c>
    </row>
    <row r="92" spans="1:27" ht="31.2" x14ac:dyDescent="0.25">
      <c r="A92" s="89" t="str">
        <f>IF('Por-tema'!I87="X","E",IF('Por-tema'!J87="X","T","P"))</f>
        <v>T</v>
      </c>
      <c r="B92" s="89" t="s">
        <v>55</v>
      </c>
      <c r="C92" s="90" t="s">
        <v>353</v>
      </c>
      <c r="D92" s="145" t="s">
        <v>149</v>
      </c>
      <c r="E92" s="153" t="s">
        <v>467</v>
      </c>
      <c r="F92" s="87"/>
      <c r="G92" s="87"/>
      <c r="H92" s="62"/>
      <c r="I92" s="62"/>
      <c r="J92" s="62"/>
      <c r="K92" s="62"/>
      <c r="L92" s="62"/>
      <c r="M92" s="62"/>
      <c r="N92" s="73"/>
      <c r="O92" s="73"/>
      <c r="P92" s="73"/>
      <c r="Q92" s="73"/>
      <c r="R92" s="73"/>
      <c r="S92" s="73"/>
      <c r="T92" s="73"/>
      <c r="U92" s="73"/>
      <c r="V92" s="73"/>
      <c r="W92" s="73"/>
      <c r="X92" s="62"/>
      <c r="Y92" s="72"/>
      <c r="Z92" s="72"/>
    </row>
    <row r="93" spans="1:27" ht="46.8" x14ac:dyDescent="0.25">
      <c r="A93" s="89" t="str">
        <f>IF('Por-tema'!I88="X","E",IF('Por-tema'!J88="X","T","P"))</f>
        <v>T</v>
      </c>
      <c r="B93" s="89" t="s">
        <v>56</v>
      </c>
      <c r="C93" s="90" t="s">
        <v>354</v>
      </c>
      <c r="D93" s="145" t="s">
        <v>149</v>
      </c>
      <c r="E93" s="153" t="s">
        <v>467</v>
      </c>
      <c r="F93" s="87"/>
      <c r="G93" s="87"/>
      <c r="H93" s="62"/>
      <c r="I93" s="62"/>
      <c r="J93" s="62"/>
      <c r="K93" s="62"/>
      <c r="L93" s="62"/>
      <c r="M93" s="62"/>
      <c r="N93" s="73"/>
      <c r="O93" s="73"/>
      <c r="P93" s="73"/>
      <c r="Q93" s="73"/>
      <c r="R93" s="73"/>
      <c r="S93" s="73"/>
      <c r="T93" s="73"/>
      <c r="U93" s="73"/>
      <c r="V93" s="73"/>
      <c r="W93" s="73"/>
      <c r="X93" s="62"/>
      <c r="Y93" s="72"/>
      <c r="Z93" s="72"/>
    </row>
    <row r="94" spans="1:27" ht="46.8" x14ac:dyDescent="0.25">
      <c r="A94" s="89" t="str">
        <f>IF('Por-tema'!I89="X","E",IF('Por-tema'!J89="X","T","P"))</f>
        <v>T</v>
      </c>
      <c r="B94" s="89" t="s">
        <v>359</v>
      </c>
      <c r="C94" s="90" t="s">
        <v>355</v>
      </c>
      <c r="D94" s="145" t="s">
        <v>149</v>
      </c>
      <c r="E94" s="153" t="s">
        <v>467</v>
      </c>
      <c r="F94" s="87"/>
      <c r="G94" s="87"/>
      <c r="H94" s="62"/>
      <c r="I94" s="62"/>
      <c r="J94" s="62"/>
      <c r="K94" s="62"/>
      <c r="L94" s="62"/>
      <c r="M94" s="62"/>
      <c r="N94" s="73"/>
      <c r="O94" s="73"/>
      <c r="P94" s="73"/>
      <c r="Q94" s="73"/>
      <c r="R94" s="73"/>
      <c r="S94" s="73"/>
      <c r="T94" s="73"/>
      <c r="U94" s="73"/>
      <c r="V94" s="73"/>
      <c r="W94" s="73"/>
      <c r="X94" s="62"/>
      <c r="Y94" s="72"/>
      <c r="Z94" s="72"/>
    </row>
    <row r="95" spans="1:27" ht="31.2" x14ac:dyDescent="0.25">
      <c r="A95" s="89" t="str">
        <f>IF('Por-tema'!I90="X","E",IF('Por-tema'!J90="X","T","P"))</f>
        <v>T</v>
      </c>
      <c r="B95" s="89" t="s">
        <v>360</v>
      </c>
      <c r="C95" s="90" t="s">
        <v>356</v>
      </c>
      <c r="D95" s="145" t="s">
        <v>149</v>
      </c>
      <c r="E95" s="153" t="s">
        <v>467</v>
      </c>
      <c r="F95" s="87"/>
      <c r="G95" s="87"/>
      <c r="H95" s="62"/>
      <c r="I95" s="62"/>
      <c r="J95" s="62"/>
      <c r="K95" s="62"/>
      <c r="L95" s="62"/>
      <c r="M95" s="62"/>
      <c r="N95" s="73"/>
      <c r="O95" s="73"/>
      <c r="P95" s="73"/>
      <c r="Q95" s="73"/>
      <c r="R95" s="73"/>
      <c r="S95" s="73"/>
      <c r="T95" s="73"/>
      <c r="U95" s="73"/>
      <c r="V95" s="73"/>
      <c r="W95" s="73"/>
      <c r="X95" s="62"/>
      <c r="Y95" s="72"/>
      <c r="Z95" s="72"/>
    </row>
    <row r="96" spans="1:27" ht="31.2" x14ac:dyDescent="0.25">
      <c r="A96" s="89" t="str">
        <f>IF('Por-tema'!I91="X","E",IF('Por-tema'!J91="X","T","P"))</f>
        <v>T</v>
      </c>
      <c r="B96" s="89" t="s">
        <v>361</v>
      </c>
      <c r="C96" s="90" t="s">
        <v>357</v>
      </c>
      <c r="D96" s="145" t="s">
        <v>149</v>
      </c>
      <c r="E96" s="153" t="s">
        <v>467</v>
      </c>
      <c r="F96" s="87"/>
      <c r="G96" s="87"/>
      <c r="H96" s="62"/>
      <c r="I96" s="62"/>
      <c r="J96" s="62"/>
      <c r="K96" s="62"/>
      <c r="L96" s="62"/>
      <c r="M96" s="62"/>
      <c r="N96" s="73"/>
      <c r="O96" s="73"/>
      <c r="P96" s="73"/>
      <c r="Q96" s="73"/>
      <c r="R96" s="73"/>
      <c r="S96" s="73"/>
      <c r="T96" s="73"/>
      <c r="U96" s="73"/>
      <c r="V96" s="73"/>
      <c r="W96" s="73"/>
      <c r="X96" s="62"/>
      <c r="Y96" s="72"/>
      <c r="Z96" s="72"/>
    </row>
    <row r="97" spans="1:28" ht="46.8" x14ac:dyDescent="0.25">
      <c r="A97" s="89" t="str">
        <f>IF('Por-tema'!I92="X","E",IF('Por-tema'!J92="X","T","P"))</f>
        <v>T</v>
      </c>
      <c r="B97" s="89" t="s">
        <v>362</v>
      </c>
      <c r="C97" s="90" t="s">
        <v>358</v>
      </c>
      <c r="D97" s="145" t="s">
        <v>149</v>
      </c>
      <c r="E97" s="153" t="s">
        <v>467</v>
      </c>
      <c r="F97" s="87"/>
      <c r="G97" s="87"/>
      <c r="H97" s="62"/>
      <c r="I97" s="62"/>
      <c r="J97" s="62"/>
      <c r="K97" s="62"/>
      <c r="L97" s="62"/>
      <c r="M97" s="62"/>
      <c r="N97" s="73"/>
      <c r="O97" s="73"/>
      <c r="P97" s="73"/>
      <c r="Q97" s="73"/>
      <c r="R97" s="73"/>
      <c r="S97" s="73"/>
      <c r="T97" s="73"/>
      <c r="U97" s="73"/>
      <c r="V97" s="73"/>
      <c r="W97" s="73"/>
      <c r="X97" s="62"/>
      <c r="Y97" s="72"/>
      <c r="Z97" s="72"/>
    </row>
    <row r="98" spans="1:28" ht="46.8" x14ac:dyDescent="0.25">
      <c r="A98" s="89" t="str">
        <f>IF('Por-tema'!I93="X","E",IF('Por-tema'!J93="X","T","P"))</f>
        <v>T</v>
      </c>
      <c r="B98" s="89" t="s">
        <v>363</v>
      </c>
      <c r="C98" s="90" t="s">
        <v>0</v>
      </c>
      <c r="D98" s="145" t="s">
        <v>149</v>
      </c>
      <c r="E98" s="153" t="s">
        <v>467</v>
      </c>
      <c r="F98" s="87"/>
      <c r="G98" s="87"/>
      <c r="H98" s="62"/>
      <c r="I98" s="62"/>
      <c r="J98" s="62"/>
      <c r="K98" s="62"/>
      <c r="L98" s="62"/>
      <c r="M98" s="62"/>
      <c r="N98" s="73"/>
      <c r="O98" s="73"/>
      <c r="P98" s="73"/>
      <c r="Q98" s="73"/>
      <c r="R98" s="73"/>
      <c r="S98" s="73"/>
      <c r="T98" s="73"/>
      <c r="U98" s="73"/>
      <c r="V98" s="73"/>
      <c r="W98" s="73"/>
      <c r="X98" s="62"/>
      <c r="Y98" s="72"/>
      <c r="Z98" s="72"/>
      <c r="AA98" s="62" t="s">
        <v>8</v>
      </c>
    </row>
    <row r="99" spans="1:28" ht="46.8" x14ac:dyDescent="0.25">
      <c r="A99" s="89" t="str">
        <f>IF('Por-tema'!I94="X","E",IF('Por-tema'!J94="X","T","P"))</f>
        <v>T</v>
      </c>
      <c r="B99" s="89" t="s">
        <v>364</v>
      </c>
      <c r="C99" s="90" t="s">
        <v>1</v>
      </c>
      <c r="D99" s="145" t="s">
        <v>124</v>
      </c>
      <c r="E99" s="144"/>
      <c r="F99" s="87"/>
      <c r="G99" s="87"/>
      <c r="H99" s="62"/>
      <c r="I99" s="62"/>
      <c r="J99" s="62"/>
      <c r="K99" s="62"/>
      <c r="L99" s="62"/>
      <c r="M99" s="62"/>
      <c r="N99" s="73"/>
      <c r="O99" s="62"/>
      <c r="P99" s="75"/>
      <c r="Q99" s="73"/>
      <c r="R99" s="73"/>
      <c r="S99" s="73"/>
      <c r="T99" s="73"/>
      <c r="U99" s="73"/>
      <c r="V99" s="73"/>
      <c r="W99" s="73"/>
      <c r="X99" s="62"/>
      <c r="Y99" s="72"/>
      <c r="Z99" s="72"/>
      <c r="AA99" s="62" t="s">
        <v>214</v>
      </c>
    </row>
    <row r="100" spans="1:28" x14ac:dyDescent="0.25">
      <c r="A100" s="89"/>
      <c r="B100" s="89"/>
      <c r="C100" s="90"/>
      <c r="D100" s="88"/>
      <c r="E100" s="144"/>
      <c r="F100" s="87"/>
      <c r="G100" s="87"/>
      <c r="H100" s="62"/>
      <c r="I100" s="62"/>
      <c r="J100" s="62"/>
      <c r="K100" s="62"/>
      <c r="L100" s="62"/>
      <c r="M100" s="62"/>
      <c r="N100" s="62"/>
      <c r="O100" s="62"/>
      <c r="P100" s="62"/>
      <c r="Q100" s="62"/>
      <c r="R100" s="62"/>
      <c r="S100" s="62"/>
      <c r="T100" s="62"/>
      <c r="U100" s="62"/>
      <c r="V100" s="62"/>
      <c r="W100" s="62"/>
      <c r="X100" s="62"/>
      <c r="Y100" s="72"/>
      <c r="Z100" s="72"/>
    </row>
    <row r="101" spans="1:28" ht="78" x14ac:dyDescent="0.25">
      <c r="A101" s="132"/>
      <c r="B101" s="132">
        <v>6</v>
      </c>
      <c r="C101" s="133" t="s">
        <v>332</v>
      </c>
      <c r="D101" s="132"/>
      <c r="E101" s="150"/>
      <c r="F101" s="134"/>
      <c r="G101" s="134"/>
      <c r="H101" s="62"/>
      <c r="I101" s="62"/>
      <c r="J101" s="62"/>
      <c r="K101" s="62"/>
      <c r="L101" s="62"/>
      <c r="M101" s="62"/>
      <c r="N101" s="66"/>
      <c r="O101" s="62"/>
      <c r="P101" s="62"/>
      <c r="Q101" s="62"/>
      <c r="R101" s="62"/>
      <c r="S101" s="62"/>
      <c r="T101" s="62"/>
      <c r="U101" s="62"/>
      <c r="V101" s="62"/>
      <c r="W101" s="62"/>
      <c r="X101" s="62"/>
      <c r="Y101" s="72"/>
      <c r="Z101" s="72"/>
      <c r="AA101" s="71"/>
    </row>
    <row r="102" spans="1:28" ht="129" customHeight="1" x14ac:dyDescent="0.25">
      <c r="A102" s="89" t="str">
        <f>IF('Por-tema'!I97="X","E",IF('Por-tema'!J97="X","T","P"))</f>
        <v>P</v>
      </c>
      <c r="B102" s="89" t="s">
        <v>57</v>
      </c>
      <c r="C102" s="154" t="s">
        <v>2</v>
      </c>
      <c r="D102" s="156" t="s">
        <v>149</v>
      </c>
      <c r="E102" s="143" t="s">
        <v>468</v>
      </c>
      <c r="F102" s="91"/>
      <c r="G102" s="87"/>
      <c r="H102" s="62"/>
      <c r="I102" s="62"/>
      <c r="J102" s="62"/>
      <c r="K102" s="62"/>
      <c r="L102" s="62"/>
      <c r="M102" s="62"/>
      <c r="N102" s="62"/>
      <c r="O102" s="62"/>
      <c r="P102" s="62"/>
      <c r="Q102" s="62"/>
      <c r="R102" s="62"/>
      <c r="S102" s="62"/>
      <c r="T102" s="62"/>
      <c r="U102" s="62"/>
      <c r="V102" s="62"/>
      <c r="W102" s="62"/>
      <c r="X102" s="62"/>
      <c r="Y102" s="72"/>
      <c r="Z102" s="72"/>
      <c r="AA102" s="62" t="s">
        <v>11</v>
      </c>
    </row>
    <row r="103" spans="1:28" ht="118.5" customHeight="1" x14ac:dyDescent="0.25">
      <c r="A103" s="89" t="str">
        <f>IF('Por-tema'!I98="X","E",IF('Por-tema'!J98="X","T","P"))</f>
        <v>E</v>
      </c>
      <c r="B103" s="89" t="s">
        <v>58</v>
      </c>
      <c r="C103" s="155" t="s">
        <v>421</v>
      </c>
      <c r="D103" s="156" t="s">
        <v>149</v>
      </c>
      <c r="E103" s="153" t="s">
        <v>469</v>
      </c>
      <c r="F103" s="91"/>
      <c r="G103" s="87"/>
      <c r="H103" s="62"/>
      <c r="I103" s="62"/>
      <c r="J103" s="62"/>
      <c r="K103" s="62"/>
      <c r="L103" s="62"/>
      <c r="M103" s="62"/>
      <c r="N103" s="62"/>
      <c r="O103" s="62"/>
      <c r="P103" s="62"/>
      <c r="Q103" s="62"/>
      <c r="R103" s="62"/>
      <c r="S103" s="62"/>
      <c r="T103" s="62"/>
      <c r="U103" s="62"/>
      <c r="V103" s="62"/>
      <c r="W103" s="62"/>
      <c r="X103" s="62"/>
      <c r="Y103" s="72"/>
      <c r="Z103" s="72"/>
      <c r="AA103" s="62" t="s">
        <v>12</v>
      </c>
    </row>
    <row r="104" spans="1:28" ht="192" customHeight="1" x14ac:dyDescent="0.25">
      <c r="A104" s="89" t="str">
        <f>IF('Por-tema'!I99="X","E",IF('Por-tema'!J99="X","T","P"))</f>
        <v>E</v>
      </c>
      <c r="B104" s="89" t="s">
        <v>59</v>
      </c>
      <c r="C104" s="154" t="s">
        <v>396</v>
      </c>
      <c r="D104" s="145" t="s">
        <v>124</v>
      </c>
      <c r="E104" s="143"/>
      <c r="F104" s="93"/>
      <c r="G104" s="90"/>
      <c r="H104" s="73"/>
      <c r="I104" s="73"/>
      <c r="J104" s="73"/>
      <c r="K104" s="73"/>
      <c r="L104" s="73"/>
      <c r="M104" s="73"/>
      <c r="N104" s="62"/>
      <c r="O104" s="62"/>
      <c r="P104" s="62"/>
      <c r="Q104" s="62"/>
      <c r="R104" s="62"/>
      <c r="S104" s="62"/>
      <c r="T104" s="62"/>
      <c r="U104" s="62"/>
      <c r="V104" s="62"/>
      <c r="W104" s="62"/>
      <c r="X104" s="62"/>
      <c r="Y104" s="73"/>
      <c r="Z104" s="73"/>
      <c r="AA104" s="62" t="s">
        <v>13</v>
      </c>
    </row>
    <row r="105" spans="1:28" ht="128.25" customHeight="1" x14ac:dyDescent="0.25">
      <c r="A105" s="89" t="str">
        <f>IF('Por-tema'!I100="X","E",IF('Por-tema'!J100="X","T","P"))</f>
        <v>E</v>
      </c>
      <c r="B105" s="89" t="s">
        <v>60</v>
      </c>
      <c r="C105" s="154" t="s">
        <v>397</v>
      </c>
      <c r="D105" s="145" t="s">
        <v>124</v>
      </c>
      <c r="E105" s="154"/>
      <c r="F105" s="93"/>
      <c r="G105" s="90"/>
      <c r="H105" s="73"/>
      <c r="I105" s="73"/>
      <c r="J105" s="73"/>
      <c r="K105" s="73"/>
      <c r="L105" s="73"/>
      <c r="M105" s="73"/>
      <c r="N105" s="62"/>
      <c r="O105" s="62"/>
      <c r="P105" s="62"/>
      <c r="Q105" s="62"/>
      <c r="R105" s="62"/>
      <c r="S105" s="62"/>
      <c r="T105" s="62"/>
      <c r="U105" s="62"/>
      <c r="V105" s="62"/>
      <c r="W105" s="62"/>
      <c r="X105" s="62"/>
      <c r="Y105" s="73"/>
      <c r="Z105" s="73"/>
      <c r="AA105" s="62" t="s">
        <v>14</v>
      </c>
    </row>
    <row r="106" spans="1:28" ht="114" customHeight="1" x14ac:dyDescent="0.25">
      <c r="A106" s="89" t="str">
        <f>IF('Por-tema'!I101="X","E",IF('Por-tema'!J101="X","T","P"))</f>
        <v>E</v>
      </c>
      <c r="B106" s="89" t="s">
        <v>61</v>
      </c>
      <c r="C106" s="154" t="s">
        <v>340</v>
      </c>
      <c r="D106" s="145" t="s">
        <v>124</v>
      </c>
      <c r="E106" s="154"/>
      <c r="F106" s="93"/>
      <c r="G106" s="90"/>
      <c r="H106" s="73"/>
      <c r="I106" s="73"/>
      <c r="J106" s="73"/>
      <c r="K106" s="73"/>
      <c r="L106" s="73"/>
      <c r="M106" s="73"/>
      <c r="N106" s="62"/>
      <c r="O106" s="62"/>
      <c r="P106" s="62"/>
      <c r="Q106" s="62"/>
      <c r="R106" s="62"/>
      <c r="S106" s="62"/>
      <c r="T106" s="62"/>
      <c r="U106" s="62"/>
      <c r="V106" s="62"/>
      <c r="W106" s="62"/>
      <c r="X106" s="62"/>
      <c r="Y106" s="73"/>
      <c r="Z106" s="73"/>
      <c r="AA106" s="62" t="s">
        <v>15</v>
      </c>
    </row>
    <row r="107" spans="1:28" ht="140.25" customHeight="1" x14ac:dyDescent="0.25">
      <c r="A107" s="89" t="str">
        <f>IF('Por-tema'!I102="X","E",IF('Por-tema'!J102="X","T","P"))</f>
        <v>E</v>
      </c>
      <c r="B107" s="89" t="s">
        <v>62</v>
      </c>
      <c r="C107" s="154" t="s">
        <v>103</v>
      </c>
      <c r="D107" s="145" t="s">
        <v>124</v>
      </c>
      <c r="E107" s="154"/>
      <c r="F107" s="93"/>
      <c r="G107" s="90"/>
      <c r="H107" s="73"/>
      <c r="I107" s="73"/>
      <c r="J107" s="73"/>
      <c r="K107" s="73"/>
      <c r="L107" s="73"/>
      <c r="M107" s="73"/>
      <c r="N107" s="62"/>
      <c r="O107" s="62"/>
      <c r="P107" s="62"/>
      <c r="Q107" s="62"/>
      <c r="R107" s="62"/>
      <c r="S107" s="62"/>
      <c r="T107" s="62"/>
      <c r="U107" s="62"/>
      <c r="V107" s="62"/>
      <c r="W107" s="62"/>
      <c r="X107" s="62"/>
      <c r="Y107" s="73"/>
      <c r="Z107" s="73"/>
      <c r="AA107" s="62" t="s">
        <v>16</v>
      </c>
    </row>
    <row r="108" spans="1:28" ht="129" customHeight="1" x14ac:dyDescent="0.25">
      <c r="A108" s="89" t="str">
        <f>IF('Por-tema'!I103="X","E",IF('Por-tema'!J103="X","T","P"))</f>
        <v>T</v>
      </c>
      <c r="B108" s="89" t="s">
        <v>63</v>
      </c>
      <c r="C108" s="154" t="s">
        <v>104</v>
      </c>
      <c r="D108" s="145" t="s">
        <v>124</v>
      </c>
      <c r="E108" s="154"/>
      <c r="F108" s="93"/>
      <c r="G108" s="90"/>
      <c r="H108" s="73"/>
      <c r="I108" s="73"/>
      <c r="J108" s="73"/>
      <c r="K108" s="73"/>
      <c r="L108" s="73"/>
      <c r="M108" s="73"/>
      <c r="N108" s="62"/>
      <c r="O108" s="62"/>
      <c r="P108" s="62"/>
      <c r="Q108" s="62"/>
      <c r="R108" s="62"/>
      <c r="S108" s="62"/>
      <c r="T108" s="62"/>
      <c r="U108" s="62"/>
      <c r="V108" s="62"/>
      <c r="W108" s="62"/>
      <c r="X108" s="62"/>
      <c r="Y108" s="73"/>
      <c r="Z108" s="73"/>
      <c r="AA108" s="62" t="s">
        <v>18</v>
      </c>
    </row>
    <row r="109" spans="1:28" ht="53.4" customHeight="1" x14ac:dyDescent="0.3">
      <c r="A109" s="89" t="str">
        <f>IF('Por-tema'!I104="X","E",IF('Por-tema'!J104="X","T","P"))</f>
        <v>T</v>
      </c>
      <c r="B109" s="89" t="s">
        <v>64</v>
      </c>
      <c r="C109" s="154" t="s">
        <v>105</v>
      </c>
      <c r="D109" s="145" t="s">
        <v>149</v>
      </c>
      <c r="E109" s="138" t="s">
        <v>470</v>
      </c>
      <c r="F109" s="93"/>
      <c r="G109" s="90"/>
      <c r="H109" s="73"/>
      <c r="I109" s="73"/>
      <c r="J109" s="73"/>
      <c r="K109" s="73"/>
      <c r="L109" s="73"/>
      <c r="M109" s="73"/>
      <c r="N109" s="62"/>
      <c r="O109" s="62"/>
      <c r="P109" s="62"/>
      <c r="Q109" s="62"/>
      <c r="R109" s="62"/>
      <c r="S109" s="62"/>
      <c r="T109" s="62"/>
      <c r="U109" s="62"/>
      <c r="V109" s="62"/>
      <c r="W109" s="62"/>
      <c r="X109" s="73"/>
      <c r="Y109" s="73"/>
      <c r="Z109" s="73"/>
      <c r="AA109" s="62" t="s">
        <v>17</v>
      </c>
      <c r="AB109" s="76"/>
    </row>
    <row r="110" spans="1:28" ht="141.75" customHeight="1" x14ac:dyDescent="0.3">
      <c r="A110" s="89" t="str">
        <f>IF('Por-tema'!I105="X","E",IF('Por-tema'!J105="X","T","P"))</f>
        <v>T</v>
      </c>
      <c r="B110" s="89" t="s">
        <v>65</v>
      </c>
      <c r="C110" s="154" t="s">
        <v>398</v>
      </c>
      <c r="D110" s="145" t="s">
        <v>124</v>
      </c>
      <c r="E110" s="154"/>
      <c r="F110" s="93"/>
      <c r="G110" s="90"/>
      <c r="H110" s="73"/>
      <c r="I110" s="73"/>
      <c r="J110" s="73"/>
      <c r="K110" s="73"/>
      <c r="L110" s="73"/>
      <c r="M110" s="73"/>
      <c r="N110" s="62"/>
      <c r="O110" s="62"/>
      <c r="P110" s="62"/>
      <c r="Q110" s="62"/>
      <c r="R110" s="62"/>
      <c r="S110" s="62"/>
      <c r="T110" s="62"/>
      <c r="U110" s="62"/>
      <c r="V110" s="62"/>
      <c r="W110" s="62"/>
      <c r="X110" s="73"/>
      <c r="Y110" s="73"/>
      <c r="Z110" s="73"/>
      <c r="AA110" s="62" t="s">
        <v>19</v>
      </c>
      <c r="AB110" s="77"/>
    </row>
    <row r="111" spans="1:28" ht="179.25" customHeight="1" x14ac:dyDescent="0.25">
      <c r="A111" s="89" t="str">
        <f>IF('Por-tema'!I106="X","E",IF('Por-tema'!J106="X","T","P"))</f>
        <v>P</v>
      </c>
      <c r="B111" s="89" t="s">
        <v>66</v>
      </c>
      <c r="C111" s="154" t="s">
        <v>399</v>
      </c>
      <c r="D111" s="145" t="s">
        <v>124</v>
      </c>
      <c r="E111" s="154"/>
      <c r="F111" s="93"/>
      <c r="G111" s="90"/>
      <c r="H111" s="73"/>
      <c r="I111" s="73"/>
      <c r="J111" s="73"/>
      <c r="K111" s="73"/>
      <c r="L111" s="73"/>
      <c r="M111" s="73"/>
      <c r="N111" s="62"/>
      <c r="O111" s="62"/>
      <c r="P111" s="62"/>
      <c r="Q111" s="62"/>
      <c r="R111" s="62"/>
      <c r="S111" s="62"/>
      <c r="T111" s="62"/>
      <c r="U111" s="62"/>
      <c r="V111" s="62"/>
      <c r="W111" s="62"/>
      <c r="X111" s="73"/>
      <c r="Y111" s="73"/>
      <c r="Z111" s="73"/>
      <c r="AA111" s="62" t="s">
        <v>20</v>
      </c>
    </row>
    <row r="112" spans="1:28" ht="62.4" x14ac:dyDescent="0.25">
      <c r="A112" s="89" t="str">
        <f>IF('Por-tema'!I107="X","E",IF('Por-tema'!J107="X","T","P"))</f>
        <v>P</v>
      </c>
      <c r="B112" s="89" t="s">
        <v>67</v>
      </c>
      <c r="C112" s="154" t="s">
        <v>400</v>
      </c>
      <c r="D112" s="145" t="s">
        <v>124</v>
      </c>
      <c r="E112" s="154"/>
      <c r="F112" s="93"/>
      <c r="G112" s="90"/>
      <c r="H112" s="73"/>
      <c r="I112" s="73"/>
      <c r="J112" s="73"/>
      <c r="K112" s="73"/>
      <c r="L112" s="73"/>
      <c r="M112" s="73"/>
      <c r="N112" s="62"/>
      <c r="O112" s="62"/>
      <c r="P112" s="62"/>
      <c r="Q112" s="62"/>
      <c r="R112" s="62"/>
      <c r="S112" s="62"/>
      <c r="T112" s="62"/>
      <c r="U112" s="62"/>
      <c r="V112" s="62"/>
      <c r="W112" s="62"/>
      <c r="X112" s="73"/>
      <c r="Y112" s="73"/>
      <c r="Z112" s="73"/>
      <c r="AA112" s="62" t="s">
        <v>21</v>
      </c>
    </row>
    <row r="113" spans="1:28" ht="46.8" x14ac:dyDescent="0.25">
      <c r="A113" s="89" t="str">
        <f>IF('Por-tema'!I108="X","E",IF('Por-tema'!J108="X","T","P"))</f>
        <v>P</v>
      </c>
      <c r="B113" s="89" t="s">
        <v>68</v>
      </c>
      <c r="C113" s="154" t="s">
        <v>306</v>
      </c>
      <c r="D113" s="145" t="s">
        <v>124</v>
      </c>
      <c r="E113" s="154"/>
      <c r="F113" s="93"/>
      <c r="G113" s="90"/>
      <c r="H113" s="62"/>
      <c r="I113" s="62"/>
      <c r="J113" s="62"/>
      <c r="K113" s="62"/>
      <c r="L113" s="62"/>
      <c r="M113" s="62"/>
      <c r="N113" s="62"/>
      <c r="O113" s="62"/>
      <c r="P113" s="62"/>
      <c r="Q113" s="62"/>
      <c r="R113" s="62"/>
      <c r="S113" s="62"/>
      <c r="T113" s="62"/>
      <c r="U113" s="62"/>
      <c r="V113" s="62"/>
      <c r="W113" s="62"/>
      <c r="X113" s="73"/>
      <c r="Y113" s="72"/>
      <c r="Z113" s="72"/>
      <c r="AA113" s="73" t="s">
        <v>40</v>
      </c>
    </row>
    <row r="114" spans="1:28" ht="31.2" x14ac:dyDescent="0.25">
      <c r="A114" s="89" t="str">
        <f>IF('Por-tema'!I109="X","E",IF('Por-tema'!J109="X","T","P"))</f>
        <v>E</v>
      </c>
      <c r="B114" s="89" t="s">
        <v>69</v>
      </c>
      <c r="C114" s="154" t="s">
        <v>34</v>
      </c>
      <c r="D114" s="145" t="s">
        <v>149</v>
      </c>
      <c r="E114" s="142" t="s">
        <v>471</v>
      </c>
      <c r="F114" s="93"/>
      <c r="G114" s="90"/>
      <c r="H114" s="62"/>
      <c r="I114" s="62"/>
      <c r="J114" s="62"/>
      <c r="K114" s="62"/>
      <c r="L114" s="62"/>
      <c r="M114" s="62"/>
      <c r="N114" s="62"/>
      <c r="O114" s="62"/>
      <c r="P114" s="62"/>
      <c r="Q114" s="62"/>
      <c r="R114" s="62"/>
      <c r="S114" s="62"/>
      <c r="T114" s="62"/>
      <c r="U114" s="62"/>
      <c r="V114" s="62"/>
      <c r="W114" s="62"/>
      <c r="X114" s="73"/>
      <c r="Y114" s="72"/>
      <c r="Z114" s="72"/>
      <c r="AA114" s="62" t="s">
        <v>244</v>
      </c>
    </row>
    <row r="115" spans="1:28" ht="62.4" x14ac:dyDescent="0.25">
      <c r="A115" s="89" t="str">
        <f>IF('Por-tema'!I110="X","E",IF('Por-tema'!J110="X","T","P"))</f>
        <v>P</v>
      </c>
      <c r="B115" s="89" t="s">
        <v>70</v>
      </c>
      <c r="C115" s="154" t="s">
        <v>307</v>
      </c>
      <c r="D115" s="145" t="s">
        <v>124</v>
      </c>
      <c r="E115" s="154"/>
      <c r="F115" s="93"/>
      <c r="G115" s="90"/>
      <c r="H115" s="62"/>
      <c r="I115" s="62"/>
      <c r="J115" s="62"/>
      <c r="K115" s="62"/>
      <c r="L115" s="62"/>
      <c r="M115" s="62"/>
      <c r="N115" s="62"/>
      <c r="O115" s="62"/>
      <c r="P115" s="62"/>
      <c r="Q115" s="62"/>
      <c r="R115" s="62"/>
      <c r="S115" s="62"/>
      <c r="T115" s="62"/>
      <c r="U115" s="62"/>
      <c r="V115" s="62"/>
      <c r="W115" s="62"/>
      <c r="X115" s="62"/>
      <c r="Y115" s="72"/>
      <c r="Z115" s="72"/>
      <c r="AA115" s="62" t="s">
        <v>245</v>
      </c>
    </row>
    <row r="116" spans="1:28" ht="46.5" customHeight="1" x14ac:dyDescent="0.25">
      <c r="A116" s="89" t="str">
        <f>IF('Por-tema'!I111="X","E",IF('Por-tema'!J111="X","T","P"))</f>
        <v>E</v>
      </c>
      <c r="B116" s="89" t="s">
        <v>71</v>
      </c>
      <c r="C116" s="154" t="s">
        <v>308</v>
      </c>
      <c r="D116" s="145" t="s">
        <v>124</v>
      </c>
      <c r="E116" s="144"/>
      <c r="F116" s="91"/>
      <c r="G116" s="87"/>
      <c r="H116" s="62"/>
      <c r="I116" s="62"/>
      <c r="J116" s="62"/>
      <c r="K116" s="62"/>
      <c r="L116" s="62"/>
      <c r="M116" s="62"/>
      <c r="N116" s="62"/>
      <c r="O116" s="62"/>
      <c r="P116" s="62"/>
      <c r="Q116" s="62"/>
      <c r="R116" s="62"/>
      <c r="S116" s="62"/>
      <c r="T116" s="62"/>
      <c r="U116" s="62"/>
      <c r="V116" s="62"/>
      <c r="W116" s="62"/>
      <c r="X116" s="62"/>
      <c r="Y116" s="72"/>
      <c r="Z116" s="72"/>
      <c r="AA116" s="62" t="s">
        <v>246</v>
      </c>
    </row>
    <row r="117" spans="1:28" ht="57" customHeight="1" x14ac:dyDescent="0.25">
      <c r="A117" s="89" t="str">
        <f>IF('Por-tema'!I112="X","E",IF('Por-tema'!J112="X","T","P"))</f>
        <v>T</v>
      </c>
      <c r="B117" s="89" t="s">
        <v>72</v>
      </c>
      <c r="C117" s="154" t="s">
        <v>401</v>
      </c>
      <c r="D117" s="145" t="s">
        <v>124</v>
      </c>
      <c r="E117" s="144"/>
      <c r="F117" s="91"/>
      <c r="G117" s="87"/>
      <c r="H117" s="62"/>
      <c r="I117" s="62"/>
      <c r="J117" s="62"/>
      <c r="K117" s="62"/>
      <c r="L117" s="62"/>
      <c r="M117" s="62"/>
      <c r="N117" s="62"/>
      <c r="O117" s="62"/>
      <c r="P117" s="62"/>
      <c r="Q117" s="62"/>
      <c r="R117" s="62"/>
      <c r="S117" s="62"/>
      <c r="T117" s="62"/>
      <c r="U117" s="62"/>
      <c r="V117" s="62"/>
      <c r="W117" s="62"/>
      <c r="X117" s="62"/>
      <c r="Y117" s="72"/>
      <c r="Z117" s="72"/>
      <c r="AA117" s="62" t="s">
        <v>247</v>
      </c>
      <c r="AB117" s="73"/>
    </row>
    <row r="118" spans="1:28" x14ac:dyDescent="0.25">
      <c r="A118" s="89"/>
      <c r="B118" s="89"/>
      <c r="C118" s="87"/>
      <c r="D118" s="88"/>
      <c r="E118" s="87"/>
      <c r="F118" s="87"/>
      <c r="G118" s="87"/>
      <c r="H118" s="62"/>
      <c r="I118" s="62"/>
      <c r="J118" s="62"/>
      <c r="K118" s="62"/>
      <c r="L118" s="62"/>
      <c r="M118" s="62"/>
      <c r="N118" s="62"/>
      <c r="O118" s="62"/>
      <c r="P118" s="62"/>
      <c r="Q118" s="62"/>
      <c r="R118" s="62"/>
      <c r="S118" s="62"/>
      <c r="T118" s="62"/>
      <c r="U118" s="62"/>
      <c r="V118" s="62"/>
      <c r="W118" s="62"/>
      <c r="X118" s="62"/>
      <c r="Y118" s="72"/>
      <c r="Z118" s="72"/>
      <c r="AB118" s="73"/>
    </row>
    <row r="119" spans="1:28" x14ac:dyDescent="0.25">
      <c r="A119" s="132"/>
      <c r="B119" s="132">
        <v>7</v>
      </c>
      <c r="C119" s="133" t="s">
        <v>314</v>
      </c>
      <c r="D119" s="132"/>
      <c r="E119" s="134"/>
      <c r="F119" s="134"/>
      <c r="G119" s="134"/>
      <c r="H119" s="62"/>
      <c r="I119" s="62"/>
      <c r="J119" s="62"/>
      <c r="K119" s="62"/>
      <c r="L119" s="62"/>
      <c r="M119" s="62"/>
      <c r="N119" s="66"/>
      <c r="O119" s="62"/>
      <c r="P119" s="62"/>
      <c r="Q119" s="62"/>
      <c r="R119" s="62"/>
      <c r="S119" s="62"/>
      <c r="T119" s="62"/>
      <c r="U119" s="62"/>
      <c r="V119" s="62"/>
      <c r="W119" s="62"/>
      <c r="X119" s="62"/>
      <c r="Y119" s="72"/>
      <c r="Z119" s="72"/>
      <c r="AA119" s="71"/>
    </row>
    <row r="120" spans="1:28" ht="154.5" customHeight="1" x14ac:dyDescent="0.25">
      <c r="A120" s="166" t="str">
        <f>IF('Por-tema'!I115="X","E",IF('Por-tema'!J115="X","T","P"))</f>
        <v>E</v>
      </c>
      <c r="B120" s="166" t="s">
        <v>73</v>
      </c>
      <c r="C120" s="154" t="s">
        <v>402</v>
      </c>
      <c r="D120" s="145" t="s">
        <v>149</v>
      </c>
      <c r="E120" s="143" t="s">
        <v>472</v>
      </c>
      <c r="F120" s="87"/>
      <c r="G120" s="87"/>
      <c r="H120" s="62"/>
      <c r="I120" s="62"/>
      <c r="J120" s="62"/>
      <c r="K120" s="62"/>
      <c r="L120" s="62"/>
      <c r="M120" s="62"/>
      <c r="N120" s="62"/>
      <c r="O120" s="62"/>
      <c r="P120" s="62"/>
      <c r="Q120" s="62"/>
      <c r="R120" s="62"/>
      <c r="S120" s="62"/>
      <c r="T120" s="62"/>
      <c r="U120" s="62"/>
      <c r="V120" s="62"/>
      <c r="W120" s="62"/>
      <c r="X120" s="62"/>
      <c r="Y120" s="72"/>
      <c r="Z120" s="72"/>
      <c r="AA120" s="62" t="s">
        <v>41</v>
      </c>
    </row>
    <row r="121" spans="1:28" ht="46.8" x14ac:dyDescent="0.25">
      <c r="A121" s="166" t="str">
        <f>IF('Por-tema'!I116="X","E",IF('Por-tema'!J116="X","T","P"))</f>
        <v>E</v>
      </c>
      <c r="B121" s="166" t="s">
        <v>74</v>
      </c>
      <c r="C121" s="154" t="s">
        <v>309</v>
      </c>
      <c r="D121" s="145" t="s">
        <v>149</v>
      </c>
      <c r="E121" s="142" t="s">
        <v>473</v>
      </c>
      <c r="F121" s="87"/>
      <c r="G121" s="87"/>
      <c r="H121" s="62"/>
      <c r="I121" s="62"/>
      <c r="J121" s="62"/>
      <c r="K121" s="62"/>
      <c r="L121" s="62"/>
      <c r="M121" s="62"/>
      <c r="N121" s="62"/>
      <c r="O121" s="62"/>
      <c r="P121" s="62"/>
      <c r="Q121" s="62"/>
      <c r="R121" s="62"/>
      <c r="S121" s="62"/>
      <c r="T121" s="62"/>
      <c r="U121" s="62"/>
      <c r="V121" s="62"/>
      <c r="W121" s="62"/>
      <c r="X121" s="62"/>
      <c r="Y121" s="72"/>
      <c r="Z121" s="72"/>
      <c r="AA121" s="62" t="s">
        <v>214</v>
      </c>
    </row>
    <row r="122" spans="1:28" ht="31.2" x14ac:dyDescent="0.25">
      <c r="A122" s="166" t="str">
        <f>IF('Por-tema'!I117="X","E",IF('Por-tema'!J117="X","T","P"))</f>
        <v>E</v>
      </c>
      <c r="B122" s="166" t="s">
        <v>75</v>
      </c>
      <c r="C122" s="154" t="s">
        <v>310</v>
      </c>
      <c r="D122" s="145" t="s">
        <v>149</v>
      </c>
      <c r="E122" s="142" t="s">
        <v>474</v>
      </c>
      <c r="F122" s="87"/>
      <c r="G122" s="87"/>
      <c r="H122" s="62"/>
      <c r="I122" s="62"/>
      <c r="J122" s="62"/>
      <c r="K122" s="62"/>
      <c r="L122" s="62"/>
      <c r="M122" s="62"/>
      <c r="N122" s="62"/>
      <c r="O122" s="62"/>
      <c r="P122" s="62"/>
      <c r="Q122" s="62"/>
      <c r="R122" s="62"/>
      <c r="S122" s="62"/>
      <c r="T122" s="62"/>
      <c r="U122" s="62"/>
      <c r="V122" s="62"/>
      <c r="W122" s="62"/>
      <c r="X122" s="62"/>
      <c r="Y122" s="72"/>
      <c r="Z122" s="72"/>
      <c r="AA122" s="62" t="s">
        <v>323</v>
      </c>
    </row>
    <row r="123" spans="1:28" ht="84" customHeight="1" x14ac:dyDescent="0.25">
      <c r="A123" s="166" t="str">
        <f>IF('Por-tema'!I118="X","E",IF('Por-tema'!J118="X","T","P"))</f>
        <v>E</v>
      </c>
      <c r="B123" s="166" t="s">
        <v>76</v>
      </c>
      <c r="C123" s="154" t="s">
        <v>311</v>
      </c>
      <c r="D123" s="145" t="s">
        <v>149</v>
      </c>
      <c r="E123" s="148" t="s">
        <v>497</v>
      </c>
      <c r="F123" s="87"/>
      <c r="G123" s="87"/>
      <c r="H123" s="62"/>
      <c r="I123" s="62"/>
      <c r="J123" s="62"/>
      <c r="K123" s="62"/>
      <c r="L123" s="62"/>
      <c r="M123" s="62"/>
      <c r="N123" s="62"/>
      <c r="O123" s="62"/>
      <c r="P123" s="62"/>
      <c r="Q123" s="62"/>
      <c r="R123" s="62"/>
      <c r="S123" s="62"/>
      <c r="T123" s="62"/>
      <c r="U123" s="62"/>
      <c r="V123" s="62"/>
      <c r="W123" s="62"/>
      <c r="X123" s="62"/>
      <c r="Y123" s="72"/>
      <c r="Z123" s="72"/>
      <c r="AA123" s="62" t="s">
        <v>231</v>
      </c>
    </row>
    <row r="124" spans="1:28" ht="108.75" customHeight="1" x14ac:dyDescent="0.25">
      <c r="A124" s="166" t="str">
        <f>IF('Por-tema'!I119="X","E",IF('Por-tema'!J119="X","T","P"))</f>
        <v>T</v>
      </c>
      <c r="B124" s="166" t="s">
        <v>77</v>
      </c>
      <c r="C124" s="154" t="s">
        <v>403</v>
      </c>
      <c r="D124" s="157" t="s">
        <v>149</v>
      </c>
      <c r="E124" s="138" t="s">
        <v>498</v>
      </c>
      <c r="F124" s="87"/>
      <c r="G124" s="87"/>
      <c r="H124" s="62"/>
      <c r="I124" s="62"/>
      <c r="J124" s="62"/>
      <c r="K124" s="62"/>
      <c r="L124" s="62"/>
      <c r="M124" s="62"/>
      <c r="N124" s="62"/>
      <c r="O124" s="62"/>
      <c r="P124" s="62"/>
      <c r="Q124" s="62"/>
      <c r="R124" s="62"/>
      <c r="S124" s="62"/>
      <c r="T124" s="62"/>
      <c r="U124" s="62"/>
      <c r="V124" s="62"/>
      <c r="W124" s="62"/>
      <c r="X124" s="62"/>
      <c r="Y124" s="72"/>
      <c r="Z124" s="72"/>
      <c r="AA124" s="62" t="s">
        <v>232</v>
      </c>
    </row>
    <row r="125" spans="1:28" ht="153" customHeight="1" x14ac:dyDescent="0.25">
      <c r="A125" s="166" t="str">
        <f>IF('Por-tema'!I120="X","E",IF('Por-tema'!J120="X","T","P"))</f>
        <v>E</v>
      </c>
      <c r="B125" s="166" t="s">
        <v>78</v>
      </c>
      <c r="C125" s="90" t="s">
        <v>404</v>
      </c>
      <c r="D125" s="145" t="s">
        <v>149</v>
      </c>
      <c r="E125" s="148" t="s">
        <v>475</v>
      </c>
      <c r="F125" s="87"/>
      <c r="G125" s="87"/>
      <c r="H125" s="62"/>
      <c r="I125" s="62"/>
      <c r="J125" s="62"/>
      <c r="K125" s="62"/>
      <c r="L125" s="62"/>
      <c r="M125" s="62"/>
      <c r="N125" s="62"/>
      <c r="O125" s="62"/>
      <c r="P125" s="62"/>
      <c r="Q125" s="62"/>
      <c r="R125" s="62"/>
      <c r="S125" s="62"/>
      <c r="T125" s="62"/>
      <c r="U125" s="62"/>
      <c r="V125" s="62"/>
      <c r="W125" s="62"/>
      <c r="X125" s="62"/>
      <c r="Y125" s="72"/>
      <c r="Z125" s="72"/>
      <c r="AA125" s="62" t="s">
        <v>233</v>
      </c>
    </row>
    <row r="126" spans="1:28" ht="78.75" customHeight="1" x14ac:dyDescent="0.25">
      <c r="A126" s="166" t="str">
        <f>IF('Por-tema'!I121="X","E",IF('Por-tema'!J121="X","T","P"))</f>
        <v>T</v>
      </c>
      <c r="B126" s="166" t="s">
        <v>79</v>
      </c>
      <c r="C126" s="90" t="s">
        <v>337</v>
      </c>
      <c r="D126" s="145" t="s">
        <v>124</v>
      </c>
      <c r="E126" s="144" t="s">
        <v>476</v>
      </c>
      <c r="F126" s="87"/>
      <c r="G126" s="87"/>
      <c r="H126" s="62"/>
      <c r="I126" s="62"/>
      <c r="J126" s="62"/>
      <c r="K126" s="62"/>
      <c r="L126" s="62"/>
      <c r="M126" s="62"/>
      <c r="N126" s="62"/>
      <c r="O126" s="62"/>
      <c r="P126" s="62"/>
      <c r="Q126" s="62"/>
      <c r="R126" s="62"/>
      <c r="S126" s="62"/>
      <c r="T126" s="62"/>
      <c r="U126" s="62"/>
      <c r="V126" s="62"/>
      <c r="W126" s="62"/>
      <c r="X126" s="62"/>
      <c r="Y126" s="72"/>
      <c r="Z126" s="72"/>
      <c r="AA126" s="62" t="s">
        <v>234</v>
      </c>
    </row>
    <row r="127" spans="1:28" ht="62.4" x14ac:dyDescent="0.25">
      <c r="A127" s="166" t="str">
        <f>IF('Por-tema'!I122="X","E",IF('Por-tema'!J122="X","T","P"))</f>
        <v>E</v>
      </c>
      <c r="B127" s="166" t="s">
        <v>80</v>
      </c>
      <c r="C127" s="90" t="s">
        <v>218</v>
      </c>
      <c r="D127" s="145" t="s">
        <v>124</v>
      </c>
      <c r="E127" s="144"/>
      <c r="F127" s="87"/>
      <c r="G127" s="87"/>
      <c r="H127" s="62"/>
      <c r="I127" s="62"/>
      <c r="J127" s="62"/>
      <c r="K127" s="62"/>
      <c r="L127" s="62"/>
      <c r="M127" s="62"/>
      <c r="N127" s="62"/>
      <c r="O127" s="62"/>
      <c r="P127" s="62"/>
      <c r="Q127" s="62"/>
      <c r="R127" s="62"/>
      <c r="S127" s="62"/>
      <c r="T127" s="62"/>
      <c r="U127" s="62"/>
      <c r="V127" s="62"/>
      <c r="W127" s="62"/>
      <c r="X127" s="62"/>
      <c r="Y127" s="72"/>
      <c r="Z127" s="72"/>
      <c r="AA127" s="62" t="s">
        <v>235</v>
      </c>
    </row>
    <row r="128" spans="1:28" ht="167.25" customHeight="1" x14ac:dyDescent="0.25">
      <c r="A128" s="166" t="str">
        <f>IF('Por-tema'!I123="X","E",IF('Por-tema'!J123="X","T","P"))</f>
        <v>T</v>
      </c>
      <c r="B128" s="166" t="s">
        <v>81</v>
      </c>
      <c r="C128" s="90" t="s">
        <v>405</v>
      </c>
      <c r="D128" s="152" t="s">
        <v>124</v>
      </c>
      <c r="E128" s="168"/>
      <c r="F128" s="87"/>
      <c r="G128" s="87"/>
      <c r="H128" s="62"/>
      <c r="I128" s="62"/>
      <c r="J128" s="62"/>
      <c r="K128" s="62"/>
      <c r="L128" s="62"/>
      <c r="M128" s="62"/>
      <c r="N128" s="62"/>
      <c r="O128" s="62"/>
      <c r="P128" s="62"/>
      <c r="Q128" s="62"/>
      <c r="R128" s="62"/>
      <c r="S128" s="62"/>
      <c r="T128" s="62"/>
      <c r="U128" s="62"/>
      <c r="V128" s="62"/>
      <c r="W128" s="62"/>
      <c r="X128" s="62"/>
      <c r="Y128" s="72"/>
      <c r="Z128" s="72"/>
      <c r="AA128" s="62" t="s">
        <v>236</v>
      </c>
    </row>
    <row r="129" spans="1:27" ht="115.8" customHeight="1" x14ac:dyDescent="0.25">
      <c r="A129" s="166" t="str">
        <f>IF('Por-tema'!I124="X","E",IF('Por-tema'!J124="X","T","P"))</f>
        <v>P</v>
      </c>
      <c r="B129" s="166" t="s">
        <v>82</v>
      </c>
      <c r="C129" s="167" t="s">
        <v>406</v>
      </c>
      <c r="D129" s="157" t="s">
        <v>149</v>
      </c>
      <c r="E129" s="138" t="s">
        <v>499</v>
      </c>
      <c r="F129" s="87"/>
      <c r="G129" s="87"/>
      <c r="H129" s="62"/>
      <c r="I129" s="62"/>
      <c r="J129" s="62"/>
      <c r="K129" s="62"/>
      <c r="L129" s="62"/>
      <c r="M129" s="62"/>
      <c r="N129" s="62"/>
      <c r="O129" s="62"/>
      <c r="P129" s="62"/>
      <c r="Q129" s="62"/>
      <c r="R129" s="62"/>
      <c r="S129" s="62"/>
      <c r="T129" s="62"/>
      <c r="U129" s="62"/>
      <c r="V129" s="62"/>
      <c r="W129" s="62"/>
      <c r="X129" s="62"/>
      <c r="Y129" s="72"/>
      <c r="Z129" s="72"/>
      <c r="AA129" s="62" t="s">
        <v>237</v>
      </c>
    </row>
    <row r="130" spans="1:27" ht="109.8" customHeight="1" x14ac:dyDescent="0.25">
      <c r="A130" s="166" t="str">
        <f>IF('Por-tema'!I125="X","E",IF('Por-tema'!J125="X","T","P"))</f>
        <v>P</v>
      </c>
      <c r="B130" s="166" t="s">
        <v>83</v>
      </c>
      <c r="C130" s="154" t="s">
        <v>407</v>
      </c>
      <c r="D130" s="145" t="s">
        <v>149</v>
      </c>
      <c r="E130" s="142" t="s">
        <v>500</v>
      </c>
      <c r="F130" s="87"/>
      <c r="G130" s="87"/>
      <c r="H130" s="62"/>
      <c r="I130" s="62"/>
      <c r="J130" s="62"/>
      <c r="K130" s="62"/>
      <c r="L130" s="62"/>
      <c r="M130" s="62"/>
      <c r="N130" s="62"/>
      <c r="O130" s="62"/>
      <c r="P130" s="62"/>
      <c r="Q130" s="62"/>
      <c r="R130" s="62"/>
      <c r="S130" s="62"/>
      <c r="T130" s="62"/>
      <c r="U130" s="62"/>
      <c r="V130" s="62"/>
      <c r="W130" s="62"/>
      <c r="X130" s="62"/>
      <c r="Y130" s="72"/>
      <c r="Z130" s="72"/>
      <c r="AA130" s="62" t="s">
        <v>238</v>
      </c>
    </row>
    <row r="131" spans="1:27" ht="142.19999999999999" customHeight="1" x14ac:dyDescent="0.25">
      <c r="A131" s="166" t="str">
        <f>IF('Por-tema'!I126="X","E",IF('Por-tema'!J126="X","T","P"))</f>
        <v>P</v>
      </c>
      <c r="B131" s="166" t="s">
        <v>84</v>
      </c>
      <c r="C131" s="154" t="s">
        <v>408</v>
      </c>
      <c r="D131" s="145" t="s">
        <v>149</v>
      </c>
      <c r="E131" s="142" t="s">
        <v>501</v>
      </c>
      <c r="F131" s="87"/>
      <c r="G131" s="87"/>
      <c r="H131" s="62"/>
      <c r="I131" s="62"/>
      <c r="J131" s="62"/>
      <c r="K131" s="62"/>
      <c r="L131" s="62"/>
      <c r="M131" s="62"/>
      <c r="N131" s="62"/>
      <c r="O131" s="62"/>
      <c r="P131" s="62"/>
      <c r="Q131" s="62"/>
      <c r="R131" s="62"/>
      <c r="S131" s="62"/>
      <c r="T131" s="62"/>
      <c r="U131" s="62"/>
      <c r="V131" s="62"/>
      <c r="W131" s="62"/>
      <c r="X131" s="62"/>
      <c r="Y131" s="72"/>
      <c r="Z131" s="72"/>
      <c r="AA131" s="62" t="s">
        <v>238</v>
      </c>
    </row>
    <row r="132" spans="1:27" ht="270" customHeight="1" x14ac:dyDescent="0.25">
      <c r="A132" s="166" t="str">
        <f>IF('Por-tema'!I127="X","E",IF('Por-tema'!J127="X","T","P"))</f>
        <v>T</v>
      </c>
      <c r="B132" s="166" t="s">
        <v>85</v>
      </c>
      <c r="C132" s="154" t="s">
        <v>409</v>
      </c>
      <c r="D132" s="145" t="s">
        <v>149</v>
      </c>
      <c r="E132" s="144" t="s">
        <v>477</v>
      </c>
      <c r="F132" s="87"/>
      <c r="G132" s="87"/>
      <c r="H132" s="62"/>
      <c r="I132" s="62"/>
      <c r="J132" s="62"/>
      <c r="K132" s="62"/>
      <c r="L132" s="62"/>
      <c r="M132" s="62"/>
      <c r="N132" s="62"/>
      <c r="O132" s="62"/>
      <c r="P132" s="62"/>
      <c r="Q132" s="62"/>
      <c r="R132" s="62"/>
      <c r="S132" s="62"/>
      <c r="T132" s="62"/>
      <c r="U132" s="62"/>
      <c r="V132" s="62"/>
      <c r="W132" s="62"/>
      <c r="X132" s="62"/>
      <c r="Y132" s="72"/>
      <c r="Z132" s="72"/>
      <c r="AA132" s="62" t="s">
        <v>214</v>
      </c>
    </row>
    <row r="133" spans="1:27" x14ac:dyDescent="0.25">
      <c r="A133" s="89"/>
      <c r="B133" s="89"/>
      <c r="C133" s="87"/>
      <c r="D133" s="88"/>
      <c r="E133" s="87"/>
      <c r="F133" s="87"/>
      <c r="G133" s="87"/>
      <c r="H133" s="62"/>
      <c r="I133" s="62"/>
      <c r="J133" s="62"/>
      <c r="K133" s="62"/>
      <c r="L133" s="62"/>
      <c r="M133" s="62"/>
      <c r="N133" s="62"/>
      <c r="O133" s="62"/>
      <c r="P133" s="62"/>
      <c r="Q133" s="62"/>
      <c r="R133" s="62"/>
      <c r="S133" s="62"/>
      <c r="T133" s="62"/>
      <c r="U133" s="62"/>
      <c r="V133" s="62"/>
      <c r="W133" s="62"/>
      <c r="X133" s="62"/>
      <c r="Y133" s="72"/>
      <c r="Z133" s="72"/>
    </row>
    <row r="134" spans="1:27" x14ac:dyDescent="0.25">
      <c r="A134" s="132"/>
      <c r="B134" s="132">
        <v>8</v>
      </c>
      <c r="C134" s="133" t="s">
        <v>39</v>
      </c>
      <c r="D134" s="132"/>
      <c r="E134" s="134"/>
      <c r="F134" s="134"/>
      <c r="G134" s="134"/>
      <c r="H134" s="62"/>
      <c r="I134" s="62"/>
      <c r="J134" s="62"/>
      <c r="K134" s="62"/>
      <c r="L134" s="62"/>
      <c r="M134" s="62"/>
      <c r="N134" s="66"/>
      <c r="O134" s="62"/>
      <c r="P134" s="62"/>
      <c r="Q134" s="62"/>
      <c r="R134" s="62"/>
      <c r="S134" s="62"/>
      <c r="T134" s="62"/>
      <c r="U134" s="62"/>
      <c r="V134" s="62"/>
      <c r="W134" s="62"/>
      <c r="X134" s="62"/>
      <c r="Y134" s="72"/>
      <c r="Z134" s="72"/>
      <c r="AA134" s="71"/>
    </row>
    <row r="135" spans="1:27" ht="66.75" customHeight="1" x14ac:dyDescent="0.25">
      <c r="A135" s="89" t="str">
        <f>IF('Por-tema'!I130="X","E",IF('Por-tema'!J130="X","T","P"))</f>
        <v>T</v>
      </c>
      <c r="B135" s="89" t="s">
        <v>86</v>
      </c>
      <c r="C135" s="87" t="s">
        <v>410</v>
      </c>
      <c r="D135" s="88" t="s">
        <v>149</v>
      </c>
      <c r="E135" s="143" t="s">
        <v>478</v>
      </c>
      <c r="F135" s="87"/>
      <c r="G135" s="87"/>
      <c r="H135" s="62"/>
      <c r="I135" s="62"/>
      <c r="J135" s="62"/>
      <c r="K135" s="62"/>
      <c r="L135" s="62"/>
      <c r="M135" s="62"/>
      <c r="N135" s="62"/>
      <c r="O135" s="62"/>
      <c r="P135" s="62"/>
      <c r="Q135" s="62"/>
      <c r="R135" s="62"/>
      <c r="S135" s="62"/>
      <c r="T135" s="62"/>
      <c r="U135" s="62"/>
      <c r="V135" s="62"/>
      <c r="W135" s="62"/>
      <c r="X135" s="62"/>
      <c r="Y135" s="72"/>
      <c r="Z135" s="72"/>
      <c r="AA135" s="62" t="s">
        <v>42</v>
      </c>
    </row>
    <row r="136" spans="1:27" ht="46.8" x14ac:dyDescent="0.25">
      <c r="A136" s="89" t="str">
        <f>IF('Por-tema'!I131="X","E",IF('Por-tema'!J131="X","T","P"))</f>
        <v>T</v>
      </c>
      <c r="B136" s="89" t="s">
        <v>87</v>
      </c>
      <c r="C136" s="87" t="s">
        <v>199</v>
      </c>
      <c r="D136" s="88" t="s">
        <v>149</v>
      </c>
      <c r="E136" s="143" t="s">
        <v>479</v>
      </c>
      <c r="F136" s="87"/>
      <c r="G136" s="87"/>
      <c r="H136" s="62"/>
      <c r="I136" s="62"/>
      <c r="J136" s="62"/>
      <c r="K136" s="62"/>
      <c r="L136" s="62"/>
      <c r="M136" s="62"/>
      <c r="N136" s="62"/>
      <c r="O136" s="62"/>
      <c r="P136" s="62"/>
      <c r="Q136" s="62"/>
      <c r="R136" s="62"/>
      <c r="S136" s="62"/>
      <c r="T136" s="62"/>
      <c r="U136" s="62"/>
      <c r="V136" s="62"/>
      <c r="W136" s="62"/>
      <c r="X136" s="62"/>
      <c r="Y136" s="72"/>
      <c r="Z136" s="72"/>
      <c r="AA136" s="62" t="s">
        <v>214</v>
      </c>
    </row>
    <row r="137" spans="1:27" ht="31.2" x14ac:dyDescent="0.25">
      <c r="A137" s="89" t="str">
        <f>IF('Por-tema'!I132="X","E",IF('Por-tema'!J132="X","T","P"))</f>
        <v>P</v>
      </c>
      <c r="B137" s="89" t="s">
        <v>88</v>
      </c>
      <c r="C137" s="90" t="s">
        <v>200</v>
      </c>
      <c r="D137" s="88" t="s">
        <v>149</v>
      </c>
      <c r="E137" s="142" t="s">
        <v>480</v>
      </c>
      <c r="F137" s="87"/>
      <c r="G137" s="87"/>
      <c r="H137" s="62"/>
      <c r="I137" s="62"/>
      <c r="J137" s="62"/>
      <c r="K137" s="62"/>
      <c r="L137" s="62"/>
      <c r="M137" s="62"/>
      <c r="N137" s="62"/>
      <c r="O137" s="62"/>
      <c r="P137" s="62"/>
      <c r="Q137" s="62"/>
      <c r="R137" s="62"/>
      <c r="S137" s="62"/>
      <c r="T137" s="62"/>
      <c r="U137" s="62"/>
      <c r="V137" s="62"/>
      <c r="W137" s="62"/>
      <c r="X137" s="62"/>
      <c r="Y137" s="72"/>
      <c r="Z137" s="72"/>
      <c r="AA137" s="62" t="s">
        <v>43</v>
      </c>
    </row>
    <row r="138" spans="1:27" ht="31.2" x14ac:dyDescent="0.25">
      <c r="A138" s="89" t="str">
        <f>IF('Por-tema'!I133="X","E",IF('Por-tema'!J133="X","T","P"))</f>
        <v>E</v>
      </c>
      <c r="B138" s="89" t="s">
        <v>89</v>
      </c>
      <c r="C138" s="90" t="s">
        <v>201</v>
      </c>
      <c r="D138" s="88" t="s">
        <v>149</v>
      </c>
      <c r="E138" s="142" t="s">
        <v>481</v>
      </c>
      <c r="F138" s="87"/>
      <c r="G138" s="87"/>
      <c r="H138" s="62"/>
      <c r="I138" s="62"/>
      <c r="J138" s="62"/>
      <c r="K138" s="62"/>
      <c r="L138" s="62"/>
      <c r="M138" s="62"/>
      <c r="N138" s="62"/>
      <c r="O138" s="62"/>
      <c r="P138" s="62"/>
      <c r="Q138" s="62"/>
      <c r="R138" s="62"/>
      <c r="S138" s="62"/>
      <c r="T138" s="62"/>
      <c r="U138" s="62"/>
      <c r="V138" s="62"/>
      <c r="W138" s="62"/>
      <c r="X138" s="62"/>
      <c r="Y138" s="72"/>
      <c r="Z138" s="72"/>
      <c r="AA138" s="62" t="s">
        <v>239</v>
      </c>
    </row>
    <row r="139" spans="1:27" ht="163.19999999999999" customHeight="1" x14ac:dyDescent="0.25">
      <c r="A139" s="89" t="str">
        <f>IF('Por-tema'!I134="X","E",IF('Por-tema'!J134="X","T","P"))</f>
        <v>E</v>
      </c>
      <c r="B139" s="89" t="s">
        <v>90</v>
      </c>
      <c r="C139" s="90" t="s">
        <v>202</v>
      </c>
      <c r="D139" s="88" t="s">
        <v>124</v>
      </c>
      <c r="E139" s="142" t="s">
        <v>482</v>
      </c>
      <c r="F139" s="87"/>
      <c r="G139" s="87"/>
      <c r="H139" s="62"/>
      <c r="I139" s="62"/>
      <c r="J139" s="62"/>
      <c r="K139" s="62"/>
      <c r="L139" s="62"/>
      <c r="M139" s="62"/>
      <c r="N139" s="62"/>
      <c r="O139" s="62"/>
      <c r="P139" s="62"/>
      <c r="Q139" s="62"/>
      <c r="R139" s="62"/>
      <c r="S139" s="62"/>
      <c r="T139" s="62"/>
      <c r="U139" s="62"/>
      <c r="V139" s="62"/>
      <c r="W139" s="62"/>
      <c r="X139" s="62"/>
      <c r="Y139" s="72"/>
      <c r="Z139" s="72"/>
      <c r="AA139" s="62" t="s">
        <v>138</v>
      </c>
    </row>
    <row r="140" spans="1:27" ht="46.8" x14ac:dyDescent="0.25">
      <c r="A140" s="89" t="str">
        <f>IF('Por-tema'!I135="X","E",IF('Por-tema'!J135="X","T","P"))</f>
        <v>T</v>
      </c>
      <c r="B140" s="89" t="s">
        <v>91</v>
      </c>
      <c r="C140" s="90" t="s">
        <v>140</v>
      </c>
      <c r="D140" s="88" t="s">
        <v>149</v>
      </c>
      <c r="E140" s="142" t="s">
        <v>483</v>
      </c>
      <c r="F140" s="87"/>
      <c r="G140" s="87"/>
      <c r="H140" s="62"/>
      <c r="I140" s="62"/>
      <c r="J140" s="62"/>
      <c r="K140" s="62"/>
      <c r="L140" s="62"/>
      <c r="M140" s="62"/>
      <c r="N140" s="62"/>
      <c r="O140" s="62"/>
      <c r="P140" s="62"/>
      <c r="Q140" s="62"/>
      <c r="R140" s="62"/>
      <c r="S140" s="62"/>
      <c r="T140" s="62"/>
      <c r="U140" s="62"/>
      <c r="V140" s="62"/>
      <c r="W140" s="62"/>
      <c r="X140" s="62"/>
      <c r="Y140" s="72"/>
      <c r="Z140" s="72"/>
      <c r="AA140" s="62" t="s">
        <v>139</v>
      </c>
    </row>
    <row r="141" spans="1:27" ht="46.8" x14ac:dyDescent="0.25">
      <c r="A141" s="89" t="str">
        <f>IF('Por-tema'!I136="X","E",IF('Por-tema'!J136="X","T","P"))</f>
        <v>E</v>
      </c>
      <c r="B141" s="89" t="s">
        <v>92</v>
      </c>
      <c r="C141" s="90" t="s">
        <v>141</v>
      </c>
      <c r="D141" s="88" t="s">
        <v>149</v>
      </c>
      <c r="E141" s="143" t="s">
        <v>484</v>
      </c>
      <c r="F141" s="87"/>
      <c r="G141" s="87"/>
      <c r="H141" s="62"/>
      <c r="I141" s="62"/>
      <c r="J141" s="62"/>
      <c r="K141" s="62"/>
      <c r="L141" s="62"/>
      <c r="M141" s="62"/>
      <c r="N141" s="62"/>
      <c r="O141" s="62"/>
      <c r="P141" s="62"/>
      <c r="Q141" s="62"/>
      <c r="R141" s="62"/>
      <c r="S141" s="62"/>
      <c r="T141" s="62"/>
      <c r="U141" s="62"/>
      <c r="V141" s="62"/>
      <c r="W141" s="62"/>
      <c r="X141" s="62"/>
      <c r="Y141" s="72"/>
      <c r="Z141" s="72"/>
      <c r="AA141" s="62" t="s">
        <v>157</v>
      </c>
    </row>
    <row r="142" spans="1:27" ht="46.8" x14ac:dyDescent="0.25">
      <c r="A142" s="89" t="str">
        <f>IF('Por-tema'!I137="X","E",IF('Por-tema'!J137="X","T","P"))</f>
        <v>E</v>
      </c>
      <c r="B142" s="89" t="s">
        <v>93</v>
      </c>
      <c r="C142" s="90" t="s">
        <v>159</v>
      </c>
      <c r="D142" s="88" t="s">
        <v>149</v>
      </c>
      <c r="E142" s="143" t="s">
        <v>485</v>
      </c>
      <c r="F142" s="87"/>
      <c r="G142" s="87"/>
      <c r="H142" s="62"/>
      <c r="I142" s="62"/>
      <c r="J142" s="62"/>
      <c r="K142" s="62"/>
      <c r="L142" s="62"/>
      <c r="M142" s="62"/>
      <c r="N142" s="62"/>
      <c r="O142" s="62"/>
      <c r="P142" s="62"/>
      <c r="Q142" s="62"/>
      <c r="R142" s="62"/>
      <c r="S142" s="62"/>
      <c r="T142" s="62"/>
      <c r="U142" s="62"/>
      <c r="V142" s="62"/>
      <c r="W142" s="62"/>
      <c r="X142" s="62"/>
      <c r="Y142" s="72"/>
      <c r="Z142" s="72"/>
      <c r="AA142" s="62" t="s">
        <v>158</v>
      </c>
    </row>
    <row r="143" spans="1:27" ht="62.4" x14ac:dyDescent="0.25">
      <c r="A143" s="89" t="str">
        <f>IF('Por-tema'!I138="X","E",IF('Por-tema'!J138="X","T","P"))</f>
        <v>P</v>
      </c>
      <c r="B143" s="89" t="s">
        <v>94</v>
      </c>
      <c r="C143" s="90" t="s">
        <v>203</v>
      </c>
      <c r="D143" s="88" t="s">
        <v>149</v>
      </c>
      <c r="E143" s="143" t="s">
        <v>486</v>
      </c>
      <c r="F143" s="87"/>
      <c r="G143" s="87"/>
      <c r="H143" s="62"/>
      <c r="I143" s="62"/>
      <c r="J143" s="62"/>
      <c r="K143" s="62"/>
      <c r="L143" s="62"/>
      <c r="M143" s="62"/>
      <c r="N143" s="62"/>
      <c r="O143" s="62"/>
      <c r="P143" s="62"/>
      <c r="Q143" s="62"/>
      <c r="R143" s="62"/>
      <c r="S143" s="62"/>
      <c r="T143" s="62"/>
      <c r="U143" s="62"/>
      <c r="V143" s="62"/>
      <c r="W143" s="62"/>
      <c r="X143" s="62"/>
      <c r="Y143" s="72"/>
      <c r="Z143" s="72"/>
      <c r="AA143" s="62" t="s">
        <v>160</v>
      </c>
    </row>
    <row r="144" spans="1:27" ht="46.8" x14ac:dyDescent="0.25">
      <c r="A144" s="89" t="str">
        <f>IF('Por-tema'!I139="X","E",IF('Por-tema'!J139="X","T","P"))</f>
        <v>P</v>
      </c>
      <c r="B144" s="89" t="s">
        <v>95</v>
      </c>
      <c r="C144" s="90" t="s">
        <v>161</v>
      </c>
      <c r="D144" s="88" t="s">
        <v>124</v>
      </c>
      <c r="E144" s="144"/>
      <c r="F144" s="87"/>
      <c r="G144" s="87"/>
      <c r="H144" s="62"/>
      <c r="I144" s="62"/>
      <c r="J144" s="62"/>
      <c r="K144" s="62"/>
      <c r="L144" s="62"/>
      <c r="M144" s="62"/>
      <c r="N144" s="62"/>
      <c r="O144" s="62"/>
      <c r="P144" s="62"/>
      <c r="Q144" s="62"/>
      <c r="R144" s="62"/>
      <c r="S144" s="62"/>
      <c r="T144" s="62"/>
      <c r="U144" s="62"/>
      <c r="V144" s="62"/>
      <c r="W144" s="62"/>
      <c r="X144" s="62"/>
      <c r="Y144" s="72"/>
      <c r="Z144" s="72"/>
      <c r="AA144" s="62" t="s">
        <v>162</v>
      </c>
    </row>
    <row r="145" spans="1:27" ht="31.2" x14ac:dyDescent="0.25">
      <c r="A145" s="89" t="str">
        <f>IF('Por-tema'!I140="X","E",IF('Por-tema'!J140="X","T","P"))</f>
        <v>P</v>
      </c>
      <c r="B145" s="89" t="s">
        <v>96</v>
      </c>
      <c r="C145" s="90" t="s">
        <v>204</v>
      </c>
      <c r="D145" s="88" t="s">
        <v>124</v>
      </c>
      <c r="E145" s="144"/>
      <c r="F145" s="87"/>
      <c r="G145" s="87"/>
      <c r="H145" s="62"/>
      <c r="I145" s="62"/>
      <c r="J145" s="62"/>
      <c r="K145" s="62"/>
      <c r="L145" s="62"/>
      <c r="M145" s="62"/>
      <c r="N145" s="62"/>
      <c r="O145" s="62"/>
      <c r="P145" s="62"/>
      <c r="Q145" s="62"/>
      <c r="R145" s="62"/>
      <c r="S145" s="62"/>
      <c r="T145" s="62"/>
      <c r="U145" s="62"/>
      <c r="V145" s="62"/>
      <c r="W145" s="62"/>
      <c r="X145" s="62"/>
      <c r="Y145" s="72"/>
      <c r="Z145" s="72"/>
      <c r="AA145" s="62" t="s">
        <v>163</v>
      </c>
    </row>
    <row r="146" spans="1:27" ht="138" customHeight="1" x14ac:dyDescent="0.25">
      <c r="A146" s="89" t="str">
        <f>IF('Por-tema'!I141="X","E",IF('Por-tema'!J141="X","T","P"))</f>
        <v>T</v>
      </c>
      <c r="B146" s="89" t="s">
        <v>97</v>
      </c>
      <c r="C146" s="90" t="s">
        <v>411</v>
      </c>
      <c r="D146" s="88" t="s">
        <v>124</v>
      </c>
      <c r="E146" s="144"/>
      <c r="F146" s="87"/>
      <c r="G146" s="87"/>
      <c r="H146" s="62"/>
      <c r="I146" s="62"/>
      <c r="J146" s="62"/>
      <c r="K146" s="62"/>
      <c r="L146" s="62"/>
      <c r="M146" s="62"/>
      <c r="N146" s="62"/>
      <c r="O146" s="62"/>
      <c r="P146" s="62"/>
      <c r="Q146" s="62"/>
      <c r="R146" s="62"/>
      <c r="S146" s="62"/>
      <c r="T146" s="62"/>
      <c r="U146" s="62"/>
      <c r="V146" s="62"/>
      <c r="W146" s="62"/>
      <c r="X146" s="62"/>
      <c r="Y146" s="72"/>
      <c r="Z146" s="72"/>
      <c r="AA146" s="62" t="s">
        <v>214</v>
      </c>
    </row>
    <row r="147" spans="1:27" ht="46.8" x14ac:dyDescent="0.25">
      <c r="A147" s="89" t="str">
        <f>IF('Por-tema'!I142="X","E",IF('Por-tema'!J142="X","T","P"))</f>
        <v>T</v>
      </c>
      <c r="B147" s="89" t="s">
        <v>98</v>
      </c>
      <c r="C147" s="90" t="s">
        <v>22</v>
      </c>
      <c r="D147" s="88" t="s">
        <v>124</v>
      </c>
      <c r="E147" s="144"/>
      <c r="F147" s="87"/>
      <c r="G147" s="87"/>
      <c r="H147" s="62"/>
      <c r="I147" s="62"/>
      <c r="J147" s="62"/>
      <c r="K147" s="62"/>
      <c r="L147" s="62"/>
      <c r="M147" s="62"/>
      <c r="N147" s="62"/>
      <c r="O147" s="62"/>
      <c r="P147" s="62"/>
      <c r="Q147" s="62"/>
      <c r="R147" s="62"/>
      <c r="S147" s="62"/>
      <c r="T147" s="62"/>
      <c r="U147" s="62"/>
      <c r="V147" s="62"/>
      <c r="W147" s="62"/>
      <c r="X147" s="62"/>
      <c r="Y147" s="72"/>
      <c r="Z147" s="72"/>
      <c r="AA147" s="62" t="s">
        <v>214</v>
      </c>
    </row>
    <row r="148" spans="1:27" ht="46.8" x14ac:dyDescent="0.25">
      <c r="A148" s="89" t="str">
        <f>IF('Por-tema'!I143="X","E",IF('Por-tema'!J143="X","T","P"))</f>
        <v>T</v>
      </c>
      <c r="B148" s="89" t="s">
        <v>99</v>
      </c>
      <c r="C148" s="90" t="s">
        <v>23</v>
      </c>
      <c r="D148" s="88" t="s">
        <v>124</v>
      </c>
      <c r="E148" s="144"/>
      <c r="F148" s="87"/>
      <c r="G148" s="87"/>
      <c r="H148" s="62"/>
      <c r="I148" s="62"/>
      <c r="J148" s="62"/>
      <c r="K148" s="62"/>
      <c r="L148" s="62"/>
      <c r="M148" s="62"/>
      <c r="N148" s="62"/>
      <c r="O148" s="62"/>
      <c r="P148" s="62"/>
      <c r="Q148" s="62"/>
      <c r="R148" s="62"/>
      <c r="S148" s="62"/>
      <c r="T148" s="62"/>
      <c r="U148" s="62"/>
      <c r="V148" s="62"/>
      <c r="W148" s="62"/>
      <c r="X148" s="62"/>
      <c r="Y148" s="72"/>
      <c r="Z148" s="72"/>
      <c r="AA148" s="62" t="s">
        <v>214</v>
      </c>
    </row>
    <row r="149" spans="1:27" ht="31.2" x14ac:dyDescent="0.25">
      <c r="A149" s="89" t="str">
        <f>IF('Por-tema'!I144="X","E",IF('Por-tema'!J144="X","T","P"))</f>
        <v>E</v>
      </c>
      <c r="B149" s="89" t="s">
        <v>100</v>
      </c>
      <c r="C149" s="90" t="s">
        <v>44</v>
      </c>
      <c r="D149" s="88" t="s">
        <v>149</v>
      </c>
      <c r="E149" s="142" t="s">
        <v>487</v>
      </c>
      <c r="F149" s="87"/>
      <c r="G149" s="87"/>
      <c r="H149" s="62"/>
      <c r="I149" s="62"/>
      <c r="J149" s="62"/>
      <c r="K149" s="62"/>
      <c r="L149" s="62"/>
      <c r="M149" s="62"/>
      <c r="N149" s="62"/>
      <c r="O149" s="62"/>
      <c r="P149" s="62"/>
      <c r="Q149" s="62"/>
      <c r="R149" s="62"/>
      <c r="S149" s="62"/>
      <c r="T149" s="62"/>
      <c r="U149" s="62"/>
      <c r="V149" s="62"/>
      <c r="W149" s="62"/>
      <c r="X149" s="62"/>
      <c r="Y149" s="72"/>
      <c r="Z149" s="72"/>
      <c r="AA149" s="62" t="s">
        <v>174</v>
      </c>
    </row>
    <row r="150" spans="1:27" ht="78" x14ac:dyDescent="0.25">
      <c r="A150" s="89" t="str">
        <f>IF('Por-tema'!I145="X","E",IF('Por-tema'!J145="X","T","P"))</f>
        <v>P</v>
      </c>
      <c r="B150" s="89" t="s">
        <v>101</v>
      </c>
      <c r="C150" s="92" t="s">
        <v>419</v>
      </c>
      <c r="D150" s="88" t="s">
        <v>149</v>
      </c>
      <c r="E150" s="143" t="s">
        <v>488</v>
      </c>
      <c r="F150" s="87"/>
      <c r="G150" s="87"/>
      <c r="H150" s="62"/>
      <c r="I150" s="62"/>
      <c r="J150" s="62"/>
      <c r="K150" s="62"/>
      <c r="L150" s="62"/>
      <c r="M150" s="62"/>
      <c r="N150" s="62"/>
      <c r="O150" s="62"/>
      <c r="P150" s="62"/>
      <c r="Q150" s="62"/>
      <c r="R150" s="62"/>
      <c r="S150" s="62"/>
      <c r="T150" s="62"/>
      <c r="U150" s="62"/>
      <c r="V150" s="62"/>
      <c r="W150" s="62"/>
      <c r="X150" s="62"/>
      <c r="Y150" s="72"/>
      <c r="Z150" s="72"/>
      <c r="AA150" s="62" t="s">
        <v>176</v>
      </c>
    </row>
    <row r="151" spans="1:27" ht="95.25" customHeight="1" x14ac:dyDescent="0.25">
      <c r="A151" s="89" t="str">
        <f>IF('Por-tema'!I146="X","E",IF('Por-tema'!J146="X","T","P"))</f>
        <v>E</v>
      </c>
      <c r="B151" s="89" t="s">
        <v>102</v>
      </c>
      <c r="C151" s="92" t="s">
        <v>420</v>
      </c>
      <c r="D151" s="88" t="s">
        <v>124</v>
      </c>
      <c r="E151" s="144"/>
      <c r="F151" s="87"/>
      <c r="G151" s="87"/>
      <c r="H151" s="62"/>
      <c r="I151" s="62"/>
      <c r="J151" s="62"/>
      <c r="K151" s="62"/>
      <c r="L151" s="62"/>
      <c r="M151" s="62"/>
      <c r="N151" s="62"/>
      <c r="O151" s="62"/>
      <c r="P151" s="62"/>
      <c r="Q151" s="62"/>
      <c r="R151" s="62"/>
      <c r="S151" s="62"/>
      <c r="T151" s="62"/>
      <c r="U151" s="62"/>
      <c r="V151" s="62"/>
      <c r="W151" s="62"/>
      <c r="X151" s="62"/>
      <c r="Y151" s="72"/>
      <c r="Z151" s="72"/>
      <c r="AA151" s="62" t="s">
        <v>175</v>
      </c>
    </row>
    <row r="152" spans="1:27" x14ac:dyDescent="0.25">
      <c r="A152" s="89"/>
      <c r="B152" s="89"/>
      <c r="C152" s="90"/>
      <c r="D152" s="88"/>
      <c r="E152" s="87"/>
      <c r="F152" s="87"/>
      <c r="G152" s="87"/>
      <c r="H152" s="62"/>
      <c r="I152" s="62"/>
      <c r="J152" s="62"/>
      <c r="K152" s="62"/>
      <c r="L152" s="62"/>
      <c r="M152" s="62"/>
      <c r="N152" s="62"/>
      <c r="O152" s="62"/>
      <c r="P152" s="62"/>
      <c r="Q152" s="62"/>
      <c r="R152" s="62"/>
      <c r="S152" s="62"/>
      <c r="T152" s="62"/>
      <c r="U152" s="62"/>
      <c r="V152" s="62"/>
      <c r="W152" s="62"/>
      <c r="X152" s="62"/>
      <c r="Y152" s="72"/>
      <c r="Z152" s="72"/>
    </row>
    <row r="153" spans="1:27" ht="15.75" customHeight="1" x14ac:dyDescent="0.25">
      <c r="A153" s="135"/>
      <c r="B153" s="135"/>
      <c r="C153" s="136" t="s">
        <v>368</v>
      </c>
      <c r="D153" s="135"/>
      <c r="E153" s="137"/>
      <c r="F153" s="137"/>
      <c r="G153" s="137"/>
    </row>
    <row r="154" spans="1:27" x14ac:dyDescent="0.25">
      <c r="D154" s="60"/>
    </row>
  </sheetData>
  <protectedRanges>
    <protectedRange sqref="A1:C1048576" name="Rango1"/>
  </protectedRanges>
  <phoneticPr fontId="10" type="noConversion"/>
  <dataValidations count="1">
    <dataValidation type="list" allowBlank="1" showInputMessage="1" showErrorMessage="1" sqref="D65:D79 D135:D151 D102:D117 D32:D44 D47:D62 D14:D29 D82:D99 D120:D132">
      <formula1>noap</formula1>
    </dataValidation>
  </dataValidations>
  <pageMargins left="0.59055118110236227" right="0.39370078740157483" top="0.59055118110236227" bottom="0.59055118110236227" header="0" footer="0"/>
  <pageSetup scale="4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8"/>
  <sheetViews>
    <sheetView workbookViewId="0">
      <pane xSplit="2" ySplit="7" topLeftCell="E191" activePane="bottomRight" state="frozen"/>
      <selection pane="topRight" activeCell="C1" sqref="C1"/>
      <selection pane="bottomLeft" activeCell="A7" sqref="A7"/>
      <selection pane="bottomRight" activeCell="C8" sqref="C8"/>
    </sheetView>
  </sheetViews>
  <sheetFormatPr baseColWidth="10" defaultColWidth="11.44140625" defaultRowHeight="14.4" x14ac:dyDescent="0.25"/>
  <cols>
    <col min="1" max="1" width="6.6640625" style="1" customWidth="1"/>
    <col min="2" max="2" width="80" style="1" customWidth="1"/>
    <col min="3" max="3" width="29.88671875" style="11" customWidth="1"/>
    <col min="4" max="4" width="11.44140625" style="3" customWidth="1"/>
    <col min="5" max="7" width="11.6640625" style="2" customWidth="1"/>
    <col min="8" max="8" width="11.44140625" style="1" customWidth="1"/>
    <col min="9" max="11" width="8.6640625" style="2" customWidth="1"/>
    <col min="12" max="12" width="11.44140625" style="1" customWidth="1"/>
    <col min="13" max="13" width="14.88671875" style="1" customWidth="1"/>
    <col min="14" max="14" width="11.44140625" style="1" customWidth="1"/>
    <col min="15" max="16384" width="11.44140625" style="1"/>
  </cols>
  <sheetData>
    <row r="1" spans="1:11" ht="21" x14ac:dyDescent="0.4">
      <c r="A1" s="172" t="s">
        <v>366</v>
      </c>
      <c r="B1" s="172"/>
      <c r="C1" s="172"/>
    </row>
    <row r="2" spans="1:11" x14ac:dyDescent="0.25">
      <c r="A2" s="30" t="s">
        <v>351</v>
      </c>
      <c r="C2" s="1"/>
    </row>
    <row r="3" spans="1:11" x14ac:dyDescent="0.25">
      <c r="A3" s="173" t="e">
        <f>'Para-responder'!#REF!</f>
        <v>#REF!</v>
      </c>
      <c r="B3" s="173"/>
      <c r="D3" s="1"/>
    </row>
    <row r="4" spans="1:11" x14ac:dyDescent="0.25">
      <c r="A4" s="32"/>
      <c r="B4" s="32"/>
      <c r="D4" s="1"/>
    </row>
    <row r="5" spans="1:11" ht="13.8" x14ac:dyDescent="0.25">
      <c r="A5" s="4"/>
      <c r="C5" s="5"/>
      <c r="D5" s="1"/>
    </row>
    <row r="6" spans="1:11" x14ac:dyDescent="0.25">
      <c r="A6" s="14" t="s">
        <v>109</v>
      </c>
      <c r="B6" s="14" t="s">
        <v>110</v>
      </c>
      <c r="C6" s="14" t="s">
        <v>147</v>
      </c>
      <c r="E6" s="14" t="s">
        <v>151</v>
      </c>
      <c r="F6" s="14" t="s">
        <v>152</v>
      </c>
      <c r="G6" s="14" t="s">
        <v>154</v>
      </c>
      <c r="I6" s="14" t="s">
        <v>151</v>
      </c>
      <c r="J6" s="14" t="s">
        <v>152</v>
      </c>
      <c r="K6" s="14" t="s">
        <v>154</v>
      </c>
    </row>
    <row r="7" spans="1:11" x14ac:dyDescent="0.25">
      <c r="A7" s="4"/>
      <c r="B7" s="4"/>
      <c r="C7" s="7"/>
    </row>
    <row r="8" spans="1:11" x14ac:dyDescent="0.25">
      <c r="A8" s="18">
        <v>1</v>
      </c>
      <c r="B8" s="8" t="s">
        <v>148</v>
      </c>
      <c r="C8" s="7"/>
      <c r="E8" s="19" t="s">
        <v>151</v>
      </c>
      <c r="F8" s="19" t="s">
        <v>152</v>
      </c>
      <c r="G8" s="19" t="s">
        <v>154</v>
      </c>
      <c r="I8" s="19" t="s">
        <v>151</v>
      </c>
      <c r="J8" s="19" t="s">
        <v>152</v>
      </c>
      <c r="K8" s="19" t="s">
        <v>154</v>
      </c>
    </row>
    <row r="9" spans="1:11" ht="66" x14ac:dyDescent="0.25">
      <c r="A9" s="6" t="str">
        <f>'Para-responder'!B14</f>
        <v>1.1</v>
      </c>
      <c r="B9" s="31" t="str">
        <f>'Para-responder'!C14</f>
        <v>Con respecto a la declaración institucional de misión, visión y valores:
a. ¿Han sido promulgadas formalmente por el jerarca?
b. ¿La institución cuenta con un programa establecido y en funcionamiento para divulgar y promover entre los funcionarios dicha declaración?
(LA RESPUESTA AFIRMATIVA REQUIERE QUE SE CUMPLAN AMBOS PUNTOS.)</v>
      </c>
      <c r="C9" s="9" t="str">
        <f>'Para-responder'!D14</f>
        <v>SI</v>
      </c>
      <c r="E9" s="2" t="str">
        <f t="shared" ref="E9:E24" si="0">IF(I9="X",$C9,"")</f>
        <v/>
      </c>
      <c r="F9" s="2" t="str">
        <f t="shared" ref="F9:F24" si="1">IF(J9="X",$C9,"")</f>
        <v/>
      </c>
      <c r="G9" s="2" t="str">
        <f t="shared" ref="G9:G24" si="2">IF(K9="X",$C9,"")</f>
        <v>SI</v>
      </c>
      <c r="K9" s="2" t="s">
        <v>153</v>
      </c>
    </row>
    <row r="10" spans="1:11" ht="26.4" x14ac:dyDescent="0.25">
      <c r="A10" s="6" t="str">
        <f>'Para-responder'!B15</f>
        <v>1.2</v>
      </c>
      <c r="B10" s="31" t="str">
        <f>'Para-responder'!C15</f>
        <v>¿La institución ha oficializado una metodología para formular sus planes plurianuales y anuales?</v>
      </c>
      <c r="C10" s="9" t="str">
        <f>'Para-responder'!D15</f>
        <v>SI</v>
      </c>
      <c r="E10" s="2" t="str">
        <f t="shared" si="0"/>
        <v/>
      </c>
      <c r="F10" s="2" t="str">
        <f t="shared" si="1"/>
        <v>SI</v>
      </c>
      <c r="G10" s="2" t="str">
        <f t="shared" si="2"/>
        <v/>
      </c>
      <c r="J10" s="2" t="s">
        <v>153</v>
      </c>
    </row>
    <row r="11" spans="1:11" ht="66" x14ac:dyDescent="0.25">
      <c r="A11" s="6" t="str">
        <f>'Para-responder'!B16</f>
        <v>1.3</v>
      </c>
      <c r="B11" s="31" t="str">
        <f>'Para-responder'!C16</f>
        <v>¿La institución aplica mecanismos para considerar opiniones de los ciudadanos y los funcionarios como insumo para la formulación de los siguientes instrumentos de gestión?:
a. El plan anual institucional
b. El presupuesto institucional
(LA RESPUESTA AFIRMATIVA REQUIERE QUE SE CUMPLAN AMBOS PUNTOS.)</v>
      </c>
      <c r="C11" s="9" t="str">
        <f>'Para-responder'!D16</f>
        <v>SI</v>
      </c>
      <c r="E11" s="2" t="str">
        <f t="shared" si="0"/>
        <v/>
      </c>
      <c r="F11" s="2" t="str">
        <f t="shared" si="1"/>
        <v>SI</v>
      </c>
      <c r="G11" s="2" t="str">
        <f t="shared" si="2"/>
        <v/>
      </c>
      <c r="J11" s="2" t="s">
        <v>153</v>
      </c>
    </row>
    <row r="12" spans="1:11" x14ac:dyDescent="0.25">
      <c r="A12" s="6" t="str">
        <f>'Para-responder'!B17</f>
        <v>1.4</v>
      </c>
      <c r="B12" s="31" t="str">
        <f>'Para-responder'!C17</f>
        <v>¿La institución cuenta con un plan plurianual vigente y actualizado?</v>
      </c>
      <c r="C12" s="9" t="str">
        <f>'Para-responder'!D17</f>
        <v>SI</v>
      </c>
      <c r="E12" s="2" t="str">
        <f t="shared" si="0"/>
        <v>SI</v>
      </c>
      <c r="F12" s="2" t="str">
        <f t="shared" si="1"/>
        <v/>
      </c>
      <c r="G12" s="2" t="str">
        <f t="shared" si="2"/>
        <v/>
      </c>
      <c r="I12" s="2" t="s">
        <v>153</v>
      </c>
    </row>
    <row r="13" spans="1:11" ht="52.8" x14ac:dyDescent="0.25">
      <c r="A13" s="6" t="str">
        <f>'Para-responder'!B18</f>
        <v>1.5</v>
      </c>
      <c r="B13" s="31" t="str">
        <f>'Para-responder'!C18</f>
        <v>¿El plan plurianual institucional considera los siguientes tipos de indicadores de desempeño?:
a. De gestión (tales como eficiencia, eficacia y economía)
b. De resultados (tales como efecto e impacto)
(LA RESPUESTA AFIRMATIVA REQUIERE QUE SE CUMPLAN AMBOS PUNTOS.)</v>
      </c>
      <c r="C13" s="9" t="str">
        <f>'Para-responder'!D18</f>
        <v>SI</v>
      </c>
      <c r="E13" s="2" t="str">
        <f t="shared" si="0"/>
        <v>SI</v>
      </c>
      <c r="F13" s="2" t="str">
        <f t="shared" si="1"/>
        <v/>
      </c>
      <c r="G13" s="2" t="str">
        <f t="shared" si="2"/>
        <v/>
      </c>
      <c r="I13" s="2" t="s">
        <v>153</v>
      </c>
    </row>
    <row r="14" spans="1:11" ht="52.8" x14ac:dyDescent="0.25">
      <c r="A14" s="6" t="str">
        <f>'Para-responder'!B19</f>
        <v>1.6</v>
      </c>
      <c r="B14" s="31" t="str">
        <f>'Para-responder'!C19</f>
        <v>¿El plan anual institucional considera los siguientes tipos de indicadores de desempeño?
a. De gestión (tales como eficiencia, eficacia y economía)
b. Vinculación con el plan plurianual
(LA RESPUESTA AFIRMATIVA REQUIERE QUE SE CUMPLAN AMBOS PUNTOS.)</v>
      </c>
      <c r="C14" s="9" t="str">
        <f>'Para-responder'!D19</f>
        <v>SI</v>
      </c>
      <c r="E14" s="2" t="str">
        <f t="shared" si="0"/>
        <v>SI</v>
      </c>
      <c r="F14" s="2" t="str">
        <f t="shared" si="1"/>
        <v/>
      </c>
      <c r="G14" s="2" t="str">
        <f t="shared" si="2"/>
        <v/>
      </c>
      <c r="I14" s="2" t="s">
        <v>153</v>
      </c>
    </row>
    <row r="15" spans="1:11" ht="26.4" x14ac:dyDescent="0.25">
      <c r="A15" s="6" t="str">
        <f>'Para-responder'!B20</f>
        <v>1.7</v>
      </c>
      <c r="B15" s="31" t="str">
        <f>'Para-responder'!C20</f>
        <v>¿La institución ha oficializado una metodología para la definición, medición y ajuste de los indicadores que incorpora en sus planes?</v>
      </c>
      <c r="C15" s="9" t="str">
        <f>'Para-responder'!D20</f>
        <v>NO</v>
      </c>
      <c r="E15" s="2" t="str">
        <f t="shared" si="0"/>
        <v/>
      </c>
      <c r="F15" s="2" t="str">
        <f t="shared" si="1"/>
        <v>NO</v>
      </c>
      <c r="G15" s="2" t="str">
        <f t="shared" si="2"/>
        <v/>
      </c>
      <c r="J15" s="2" t="s">
        <v>153</v>
      </c>
    </row>
    <row r="16" spans="1:11" ht="26.4" x14ac:dyDescent="0.25">
      <c r="A16" s="6" t="str">
        <f>'Para-responder'!B21</f>
        <v>1.8</v>
      </c>
      <c r="B16" s="31" t="str">
        <f>'Para-responder'!C21</f>
        <v>¿En el plan anual se incorporan acciones que están vinculadas con el Plan Nacional de Desarrollo (PND)?</v>
      </c>
      <c r="C16" s="9" t="str">
        <f>'Para-responder'!D21</f>
        <v>SI</v>
      </c>
      <c r="E16" s="2" t="str">
        <f t="shared" si="0"/>
        <v>SI</v>
      </c>
      <c r="F16" s="2" t="str">
        <f t="shared" si="1"/>
        <v/>
      </c>
      <c r="G16" s="2" t="str">
        <f t="shared" si="2"/>
        <v/>
      </c>
      <c r="I16" s="2" t="s">
        <v>153</v>
      </c>
    </row>
    <row r="17" spans="1:11" ht="105.6" x14ac:dyDescent="0.25">
      <c r="A17" s="6" t="str">
        <f>'Para-responder'!B22</f>
        <v>1.9</v>
      </c>
      <c r="B17" s="31" t="str">
        <f>'Para-responder'!C22</f>
        <v>¿Se ha formulado y vinculado al plan anual operativo una estrategia para incorporar la ética en la cultura organizacional y para prevenir el fraude y la corrupción, que contenga los siguientes asuntos?:
a) Definición de compromisos éticos.
b) Políticas de apoyo y fortalecimiento de la ética.
c) Programas regulares para actualizar y renovar el compromiso institucional con una cultura ética.
(LA RESPUESTA AFIRMATIVA REQUIERE QUE SE CUMPLAN LOS TRES PUNTOS.)</v>
      </c>
      <c r="C17" s="9" t="str">
        <f>'Para-responder'!D22</f>
        <v>SI</v>
      </c>
      <c r="E17" s="2" t="str">
        <f t="shared" si="0"/>
        <v/>
      </c>
      <c r="F17" s="2" t="str">
        <f t="shared" si="1"/>
        <v/>
      </c>
      <c r="G17" s="2" t="str">
        <f t="shared" si="2"/>
        <v>SI</v>
      </c>
      <c r="K17" s="2" t="s">
        <v>153</v>
      </c>
    </row>
    <row r="18" spans="1:11" ht="52.8" x14ac:dyDescent="0.25">
      <c r="A18" s="6" t="str">
        <f>'Para-responder'!B23</f>
        <v>1.10</v>
      </c>
      <c r="B18" s="31" t="str">
        <f>'Para-responder'!C23</f>
        <v>¿La institución ha ejecutado y evaluado los resultados de la estrategia de fortalecimiento de la ética?
(LA RESPUESTA AFIRMATIVA REQUIERE QUE SE CUMPLA CON LA EJECUCIÓN Y LA EVALUACIÓN.)</v>
      </c>
      <c r="C18" s="9" t="str">
        <f>'Para-responder'!D23</f>
        <v>SI</v>
      </c>
      <c r="E18" s="2" t="str">
        <f t="shared" si="0"/>
        <v/>
      </c>
      <c r="F18" s="2" t="str">
        <f t="shared" si="1"/>
        <v/>
      </c>
      <c r="G18" s="2" t="str">
        <f t="shared" si="2"/>
        <v>SI</v>
      </c>
      <c r="K18" s="2" t="s">
        <v>153</v>
      </c>
    </row>
    <row r="19" spans="1:11" ht="52.8" x14ac:dyDescent="0.25">
      <c r="A19" s="6" t="str">
        <f>'Para-responder'!B24</f>
        <v>1.11</v>
      </c>
      <c r="B19" s="31" t="str">
        <f>'Para-responder'!C24</f>
        <v>¿En la evaluación anual de la gestión institucional se consideran el cumplimiento de metas y los resultados de los indicadores incorporados en el plan anual operativo?
(LA RESPUESTA AFIRMATIVA REQUIERE QUE SE CONSIDEREN TANTO EL CUMPLIMIENTO DE LAS METAS COMO LOS RESULTADOS DE LOS INDICADORES.)</v>
      </c>
      <c r="C19" s="9">
        <f>'Para-responder'!D24</f>
        <v>0</v>
      </c>
      <c r="E19" s="2" t="str">
        <f t="shared" si="0"/>
        <v/>
      </c>
      <c r="F19" s="2">
        <f t="shared" si="1"/>
        <v>0</v>
      </c>
      <c r="G19" s="2" t="str">
        <f t="shared" si="2"/>
        <v/>
      </c>
      <c r="J19" s="2" t="s">
        <v>153</v>
      </c>
    </row>
    <row r="20" spans="1:11" ht="52.8" x14ac:dyDescent="0.25">
      <c r="A20" s="6" t="str">
        <f>'Para-responder'!B25</f>
        <v>1.12</v>
      </c>
      <c r="B20" s="31" t="str">
        <f>'Para-responder'!C25</f>
        <v>¿La evaluación de la gestión institucional del año anterior fue conocida y aprobada por el jerarca institucional a más tardar en las siguientes fechas?:
a. El 31 de enero en el caso del sector centralizado.
b. El 16 de febrero en el caso del sector descentralizado.</v>
      </c>
      <c r="C20" s="9" t="str">
        <f>'Para-responder'!D25</f>
        <v>SI</v>
      </c>
      <c r="E20" s="2" t="str">
        <f t="shared" si="0"/>
        <v>SI</v>
      </c>
      <c r="F20" s="2" t="str">
        <f t="shared" si="1"/>
        <v/>
      </c>
      <c r="G20" s="2" t="str">
        <f t="shared" si="2"/>
        <v/>
      </c>
      <c r="I20" s="2" t="s">
        <v>153</v>
      </c>
    </row>
    <row r="21" spans="1:11" ht="52.8" x14ac:dyDescent="0.25">
      <c r="A21" s="6" t="str">
        <f>'Para-responder'!B26</f>
        <v>1.13</v>
      </c>
      <c r="B21" s="31" t="str">
        <f>'Para-responder'!C26</f>
        <v>¿Se elabora y ejecuta un plan de mejora a partir de la evaluación anual de la gestión institucional?
(LA RESPUESTA AFIRMATIVA REQUIERE TANTO LA ELABORACIÓN COMO LA EJECUCIÓN DEL PLAN.)</v>
      </c>
      <c r="C21" s="9" t="str">
        <f>'Para-responder'!D26</f>
        <v>NO</v>
      </c>
      <c r="E21" s="2" t="str">
        <f t="shared" si="0"/>
        <v>NO</v>
      </c>
      <c r="F21" s="2" t="str">
        <f t="shared" si="1"/>
        <v/>
      </c>
      <c r="G21" s="2" t="str">
        <f t="shared" si="2"/>
        <v/>
      </c>
      <c r="I21" s="2" t="s">
        <v>153</v>
      </c>
    </row>
    <row r="22" spans="1:11" ht="52.8" x14ac:dyDescent="0.25">
      <c r="A22" s="6" t="str">
        <f>'Para-responder'!B27</f>
        <v>1.14</v>
      </c>
      <c r="B22" s="31" t="str">
        <f>'Para-responder'!C27</f>
        <v>¿Se publican en la página de Internet de la institución o por otros medios:
a. Los planes anual y plurianual de la institución?
b. Los resultados de la evaluación institucional?
(LA RESPUESTA AFIRMATIVA REQUIERE QUE SE CUMPLAN AMBOS PUNTOS.)</v>
      </c>
      <c r="C22" s="9" t="str">
        <f>'Para-responder'!D27</f>
        <v>SI</v>
      </c>
      <c r="E22" s="2" t="str">
        <f t="shared" si="0"/>
        <v/>
      </c>
      <c r="F22" s="2" t="str">
        <f t="shared" si="1"/>
        <v>SI</v>
      </c>
      <c r="G22" s="2" t="str">
        <f t="shared" si="2"/>
        <v/>
      </c>
      <c r="J22" s="2" t="s">
        <v>153</v>
      </c>
    </row>
    <row r="23" spans="1:11" ht="39.6" x14ac:dyDescent="0.25">
      <c r="A23" s="6" t="str">
        <f>'Para-responder'!B28</f>
        <v>1.15</v>
      </c>
      <c r="B23" s="31" t="str">
        <f>'Para-responder'!C28</f>
        <v>¿La información institucional está sistematizada de manera que integre los procesos de planificación, presupuesto y evaluación?
(LA RESPUESTA AFIRMATIVA REQUIERE QUE SE CONSIDEREN LOS TRES PROCESOS.)</v>
      </c>
      <c r="C23" s="9" t="str">
        <f>'Para-responder'!D28</f>
        <v>SI</v>
      </c>
      <c r="E23" s="2" t="str">
        <f t="shared" si="0"/>
        <v/>
      </c>
      <c r="F23" s="2" t="str">
        <f t="shared" si="1"/>
        <v>SI</v>
      </c>
      <c r="G23" s="2" t="str">
        <f t="shared" si="2"/>
        <v/>
      </c>
      <c r="J23" s="2" t="s">
        <v>153</v>
      </c>
    </row>
    <row r="24" spans="1:11" ht="26.4" x14ac:dyDescent="0.25">
      <c r="A24" s="6" t="str">
        <f>'Para-responder'!B29</f>
        <v>1.16</v>
      </c>
      <c r="B24" s="31" t="str">
        <f>'Para-responder'!C29</f>
        <v>¿Existe vinculación entre el modelo de evaluación del desempeño de los funcionarios y las metas y objetivos planteados en la planificación de la institución?</v>
      </c>
      <c r="C24" s="9" t="str">
        <f>'Para-responder'!D29</f>
        <v>SI</v>
      </c>
      <c r="E24" s="2" t="str">
        <f t="shared" si="0"/>
        <v>SI</v>
      </c>
      <c r="F24" s="2" t="str">
        <f t="shared" si="1"/>
        <v/>
      </c>
      <c r="G24" s="2" t="str">
        <f t="shared" si="2"/>
        <v/>
      </c>
      <c r="I24" s="2" t="s">
        <v>153</v>
      </c>
    </row>
    <row r="25" spans="1:11" x14ac:dyDescent="0.25">
      <c r="A25" s="6"/>
      <c r="B25" s="10"/>
      <c r="C25" s="9"/>
    </row>
    <row r="26" spans="1:11" x14ac:dyDescent="0.25">
      <c r="A26" s="18">
        <v>2</v>
      </c>
      <c r="B26" s="8" t="s">
        <v>150</v>
      </c>
      <c r="C26" s="7"/>
      <c r="E26" s="19" t="s">
        <v>151</v>
      </c>
      <c r="F26" s="19" t="s">
        <v>152</v>
      </c>
      <c r="G26" s="19" t="s">
        <v>154</v>
      </c>
      <c r="I26" s="19" t="s">
        <v>151</v>
      </c>
      <c r="J26" s="19" t="s">
        <v>152</v>
      </c>
      <c r="K26" s="19" t="s">
        <v>154</v>
      </c>
    </row>
    <row r="27" spans="1:11" ht="26.4" x14ac:dyDescent="0.25">
      <c r="A27" s="6" t="str">
        <f>'Para-responder'!B32</f>
        <v>2.1</v>
      </c>
      <c r="B27" s="31" t="str">
        <f>'Para-responder'!C32</f>
        <v>¿La institución ha implementado, al menos en un 85%, un marco técnico contable acorde con normas internacionales de contabilidad (NICSP o NIIF, según corresponda)?</v>
      </c>
      <c r="C27" s="9" t="str">
        <f>'Para-responder'!D32</f>
        <v>SI</v>
      </c>
      <c r="E27" s="2" t="str">
        <f t="shared" ref="E27:E39" si="3">IF(I27="X",$C27,"")</f>
        <v/>
      </c>
      <c r="F27" s="2" t="str">
        <f t="shared" ref="F27:F39" si="4">IF(J27="X",$C27,"")</f>
        <v>SI</v>
      </c>
      <c r="G27" s="2" t="str">
        <f t="shared" ref="G27:G39" si="5">IF(K27="X",$C27,"")</f>
        <v/>
      </c>
      <c r="J27" s="2" t="s">
        <v>153</v>
      </c>
    </row>
    <row r="28" spans="1:11" x14ac:dyDescent="0.25">
      <c r="A28" s="6" t="str">
        <f>'Para-responder'!B33</f>
        <v>2.2</v>
      </c>
      <c r="B28" s="31" t="str">
        <f>'Para-responder'!C33</f>
        <v>¿La institución ha oficializado un plan plurianual de programación financiera?</v>
      </c>
      <c r="C28" s="9" t="str">
        <f>'Para-responder'!D33</f>
        <v>NO</v>
      </c>
      <c r="E28" s="2" t="str">
        <f t="shared" si="3"/>
        <v>NO</v>
      </c>
      <c r="F28" s="2" t="str">
        <f t="shared" si="4"/>
        <v/>
      </c>
      <c r="G28" s="2" t="str">
        <f t="shared" si="5"/>
        <v/>
      </c>
      <c r="I28" s="2" t="s">
        <v>153</v>
      </c>
    </row>
    <row r="29" spans="1:11" ht="26.4" x14ac:dyDescent="0.25">
      <c r="A29" s="6" t="str">
        <f>'Para-responder'!B34</f>
        <v>2.3</v>
      </c>
      <c r="B29" s="31" t="str">
        <f>'Para-responder'!C34</f>
        <v>¿El presupuesto institucional es congruente con los supuestos de la programación financiera plurianual?</v>
      </c>
      <c r="C29" s="9" t="str">
        <f>'Para-responder'!D34</f>
        <v>NO</v>
      </c>
      <c r="E29" s="2" t="str">
        <f t="shared" si="3"/>
        <v>NO</v>
      </c>
      <c r="F29" s="2" t="str">
        <f t="shared" si="4"/>
        <v/>
      </c>
      <c r="G29" s="2" t="str">
        <f t="shared" si="5"/>
        <v/>
      </c>
      <c r="I29" s="2" t="s">
        <v>153</v>
      </c>
    </row>
    <row r="30" spans="1:11" ht="26.4" x14ac:dyDescent="0.25">
      <c r="A30" s="6" t="str">
        <f>'Para-responder'!B35</f>
        <v>2.4</v>
      </c>
      <c r="B30" s="31" t="str">
        <f>'Para-responder'!C35</f>
        <v>¿Se tiene implementado un sistema de información financiera que integre todo el proceso contable?</v>
      </c>
      <c r="C30" s="9" t="str">
        <f>'Para-responder'!D35</f>
        <v>SI</v>
      </c>
      <c r="E30" s="2" t="str">
        <f t="shared" si="3"/>
        <v>SI</v>
      </c>
      <c r="F30" s="2" t="str">
        <f t="shared" si="4"/>
        <v/>
      </c>
      <c r="G30" s="2" t="str">
        <f t="shared" si="5"/>
        <v/>
      </c>
      <c r="I30" s="2" t="s">
        <v>153</v>
      </c>
    </row>
    <row r="31" spans="1:11" ht="132" x14ac:dyDescent="0.25">
      <c r="A31" s="6" t="str">
        <f>'Para-responder'!B36</f>
        <v>2.5</v>
      </c>
      <c r="B31" s="31" t="str">
        <f>'Para-responder'!C36</f>
        <v>¿Se cuenta con un plan contable formalmente aprobado por las autoridades institucionales pertinentes que contenga:
a) Catálogo de cuentas
b) Manual descriptivo de cuentas
c) Políticas contables
d) Procedimientos contables
e) Formularios aplicables
d) Estructura de los estados financieros y otros informes gerenciales
(LA RESPUESTA AFIRMATIVA REQUIERE QUE EL PLAN CONTABLE CONTENGA TODOS LOS PUNTOS.)</v>
      </c>
      <c r="C31" s="9" t="str">
        <f>'Para-responder'!D36</f>
        <v>SI</v>
      </c>
      <c r="E31" s="2" t="str">
        <f t="shared" si="3"/>
        <v/>
      </c>
      <c r="F31" s="2" t="str">
        <f t="shared" si="4"/>
        <v/>
      </c>
      <c r="G31" s="2" t="str">
        <f t="shared" si="5"/>
        <v>SI</v>
      </c>
      <c r="K31" s="2" t="s">
        <v>153</v>
      </c>
    </row>
    <row r="32" spans="1:11" ht="26.4" x14ac:dyDescent="0.25">
      <c r="A32" s="6" t="str">
        <f>'Para-responder'!B37</f>
        <v>2.6</v>
      </c>
      <c r="B32" s="31" t="str">
        <f>'Para-responder'!C37</f>
        <v>¿La institución cuenta con un manual de funciones actualizado y oficializado para organizar el desarrollo del proceso financiero-contable?</v>
      </c>
      <c r="C32" s="9" t="str">
        <f>'Para-responder'!D37</f>
        <v>NO</v>
      </c>
      <c r="E32" s="2" t="str">
        <f t="shared" si="3"/>
        <v/>
      </c>
      <c r="F32" s="2" t="str">
        <f t="shared" si="4"/>
        <v/>
      </c>
      <c r="G32" s="2" t="str">
        <f t="shared" si="5"/>
        <v>NO</v>
      </c>
      <c r="K32" s="2" t="s">
        <v>153</v>
      </c>
    </row>
    <row r="33" spans="1:11" ht="39.6" x14ac:dyDescent="0.25">
      <c r="A33" s="6" t="str">
        <f>'Para-responder'!B38</f>
        <v>2.7</v>
      </c>
      <c r="B33" s="31" t="str">
        <f>'Para-responder'!C38</f>
        <v>¿Se dispone de libros contables electrónicos o físicos para el registro y control de las operaciones o transacciones financieras, actualizados a más tardar en el mes posterior a la obtención de los datos correspondientes?</v>
      </c>
      <c r="C33" s="9" t="str">
        <f>'Para-responder'!D38</f>
        <v>NO APLICA</v>
      </c>
      <c r="E33" s="2" t="str">
        <f t="shared" si="3"/>
        <v>NO APLICA</v>
      </c>
      <c r="F33" s="2" t="str">
        <f t="shared" si="4"/>
        <v/>
      </c>
      <c r="G33" s="2" t="str">
        <f t="shared" si="5"/>
        <v/>
      </c>
      <c r="I33" s="2" t="s">
        <v>153</v>
      </c>
    </row>
    <row r="34" spans="1:11" x14ac:dyDescent="0.25">
      <c r="A34" s="6" t="str">
        <f>'Para-responder'!B39</f>
        <v>2.8</v>
      </c>
      <c r="B34" s="31" t="str">
        <f>'Para-responder'!C39</f>
        <v>¿Se emiten estados financieros mensuales a más tardar el día 15 del mes siguiente?</v>
      </c>
      <c r="C34" s="9" t="str">
        <f>'Para-responder'!D39</f>
        <v>SI</v>
      </c>
      <c r="E34" s="2" t="str">
        <f t="shared" si="3"/>
        <v/>
      </c>
      <c r="F34" s="2" t="str">
        <f t="shared" si="4"/>
        <v>SI</v>
      </c>
      <c r="G34" s="2" t="str">
        <f t="shared" si="5"/>
        <v/>
      </c>
      <c r="J34" s="2" t="s">
        <v>153</v>
      </c>
    </row>
    <row r="35" spans="1:11" ht="52.8" x14ac:dyDescent="0.25">
      <c r="A35" s="6" t="str">
        <f>'Para-responder'!B40</f>
        <v>2.9</v>
      </c>
      <c r="B35" s="31" t="str">
        <f>'Para-responder'!C40</f>
        <v>¿Los estados financieros anuales fueron aprobados por la máxima autoridad institucional dentro del periodo que establece la legislación aplicable? (Si no existe una legislación al respecto, considere la regulación interna que disponga una fecha para ello. Si no existe dicha legislación ni se cuenta con una regulación interna, la respuesta debe ser negativa.)</v>
      </c>
      <c r="C35" s="9" t="str">
        <f>'Para-responder'!D40</f>
        <v>SI</v>
      </c>
      <c r="E35" s="2" t="str">
        <f t="shared" si="3"/>
        <v/>
      </c>
      <c r="F35" s="2" t="str">
        <f t="shared" si="4"/>
        <v>SI</v>
      </c>
      <c r="G35" s="2" t="str">
        <f t="shared" si="5"/>
        <v/>
      </c>
      <c r="J35" s="2" t="s">
        <v>153</v>
      </c>
    </row>
    <row r="36" spans="1:11" ht="66" x14ac:dyDescent="0.25">
      <c r="A36" s="6" t="str">
        <f>'Para-responder'!B41</f>
        <v>2.10</v>
      </c>
      <c r="B36" s="31" t="str">
        <f>'Para-responder'!C41</f>
        <v>¿Los estados financieros son dictaminados anualmente por un auditor externo o firma de auditores independientes dentro del período que establece la legislación aplicable? (Si no existe una legislación al respecto, considere la regulación interna que disponga una fecha para ello. Si no existe dicha legislación ni se cuenta con una regulación interna, la respuesta debe ser negativa.)</v>
      </c>
      <c r="C36" s="9" t="str">
        <f>'Para-responder'!D41</f>
        <v>NO</v>
      </c>
      <c r="E36" s="2" t="str">
        <f t="shared" si="3"/>
        <v/>
      </c>
      <c r="F36" s="2" t="str">
        <f t="shared" si="4"/>
        <v/>
      </c>
      <c r="G36" s="2" t="str">
        <f t="shared" si="5"/>
        <v>NO</v>
      </c>
      <c r="K36" s="2" t="s">
        <v>153</v>
      </c>
    </row>
    <row r="37" spans="1:11" ht="26.4" x14ac:dyDescent="0.25">
      <c r="A37" s="6" t="str">
        <f>'Para-responder'!B42</f>
        <v>2.11</v>
      </c>
      <c r="B37" s="31" t="str">
        <f>'Para-responder'!C42</f>
        <v>¿Se publican los estados financieros del final del período en la página de Internet de la institución, a más tardar en el mes posterior a su aprobación por el jerarca?</v>
      </c>
      <c r="C37" s="9" t="str">
        <f>'Para-responder'!D42</f>
        <v>NO</v>
      </c>
      <c r="E37" s="2" t="str">
        <f t="shared" si="3"/>
        <v/>
      </c>
      <c r="F37" s="2" t="str">
        <f t="shared" si="4"/>
        <v>NO</v>
      </c>
      <c r="G37" s="2" t="str">
        <f t="shared" si="5"/>
        <v/>
      </c>
      <c r="J37" s="2" t="s">
        <v>153</v>
      </c>
    </row>
    <row r="38" spans="1:11" ht="52.8" x14ac:dyDescent="0.25">
      <c r="A38" s="6" t="str">
        <f>'Para-responder'!B43</f>
        <v>2.12</v>
      </c>
      <c r="B38" s="31" t="str">
        <f>'Para-responder'!C43</f>
        <v>¿Se realizó en el período comprendido entre enero 2016 a diciembre 2018, una auditoría o estudio orientados al análisis de riesgo de fraude, el cual pudo ser ejecutado por parte de la auditoría interna o de un externo contratado por la institución específicamente para ese propósito?</v>
      </c>
      <c r="C38" s="9" t="str">
        <f>'Para-responder'!D43</f>
        <v>NO</v>
      </c>
      <c r="E38" s="2" t="str">
        <f t="shared" si="3"/>
        <v/>
      </c>
      <c r="F38" s="2" t="str">
        <f t="shared" si="4"/>
        <v/>
      </c>
      <c r="G38" s="2" t="str">
        <f t="shared" si="5"/>
        <v>NO</v>
      </c>
      <c r="K38" s="2" t="s">
        <v>153</v>
      </c>
    </row>
    <row r="39" spans="1:11" ht="39.6" x14ac:dyDescent="0.25">
      <c r="A39" s="6" t="str">
        <f>'Para-responder'!B44</f>
        <v>2.13</v>
      </c>
      <c r="B39" s="31" t="str">
        <f>'Para-responder'!C44</f>
        <v>¿Se someten a conocimiento del jerarca, al menos trimestralmente, análisis periódicos de la situación financiera institucional basados en la información contenida en los estados financieros (vertical, horizontal y de razones)?</v>
      </c>
      <c r="C39" s="9" t="str">
        <f>'Para-responder'!D44</f>
        <v>SI</v>
      </c>
      <c r="E39" s="2" t="str">
        <f t="shared" si="3"/>
        <v>SI</v>
      </c>
      <c r="F39" s="2" t="str">
        <f t="shared" si="4"/>
        <v/>
      </c>
      <c r="G39" s="2" t="str">
        <f t="shared" si="5"/>
        <v/>
      </c>
      <c r="I39" s="2" t="s">
        <v>153</v>
      </c>
    </row>
    <row r="40" spans="1:11" x14ac:dyDescent="0.25">
      <c r="A40" s="4"/>
      <c r="B40" s="4"/>
      <c r="C40" s="7"/>
    </row>
    <row r="41" spans="1:11" ht="13.2" x14ac:dyDescent="0.25">
      <c r="A41" s="18">
        <v>3</v>
      </c>
      <c r="B41" s="8" t="s">
        <v>230</v>
      </c>
      <c r="C41" s="7"/>
      <c r="D41" s="1"/>
      <c r="E41" s="19" t="s">
        <v>151</v>
      </c>
      <c r="F41" s="19" t="s">
        <v>152</v>
      </c>
      <c r="G41" s="19" t="s">
        <v>154</v>
      </c>
      <c r="I41" s="19" t="s">
        <v>151</v>
      </c>
      <c r="J41" s="19" t="s">
        <v>152</v>
      </c>
      <c r="K41" s="19" t="s">
        <v>154</v>
      </c>
    </row>
    <row r="42" spans="1:11" ht="26.4" x14ac:dyDescent="0.25">
      <c r="A42" s="6" t="str">
        <f>'Para-responder'!B47</f>
        <v>3.1</v>
      </c>
      <c r="B42" s="31" t="str">
        <f>'Para-responder'!C47</f>
        <v>¿La institución  ha promulgado o adoptado un código de ética u otro documento que reúna los compromisos éticos de la institución y sus funcionarios?</v>
      </c>
      <c r="C42" s="9" t="str">
        <f>'Para-responder'!D47</f>
        <v>SI</v>
      </c>
      <c r="D42" s="1"/>
      <c r="E42" s="2" t="str">
        <f t="shared" ref="E42:E57" si="6">IF(I42="X",$C42,"")</f>
        <v/>
      </c>
      <c r="F42" s="2" t="str">
        <f t="shared" ref="F42:F57" si="7">IF(J42="X",$C42,"")</f>
        <v/>
      </c>
      <c r="G42" s="2" t="str">
        <f t="shared" ref="G42:G57" si="8">IF(K42="X",$C42,"")</f>
        <v>SI</v>
      </c>
      <c r="K42" s="2" t="s">
        <v>153</v>
      </c>
    </row>
    <row r="43" spans="1:11" ht="145.19999999999999" x14ac:dyDescent="0.25">
      <c r="A43" s="6" t="str">
        <f>'Para-responder'!B48</f>
        <v>3.2</v>
      </c>
      <c r="B43" s="31" t="str">
        <f>'Para-responder'!C48</f>
        <v>¿La institución ha establecido mecanismos para prevenir, detectar y corregir situaciones contrarias a la ética, que se puedan presentar en relación con temas como los siguientes?:
a. Conflictos de interés.
b. Ejercicio de profesiones liberales y de cargos incompatibles con la función pública.
c. Desempeño simultáneo de cargos públicos.
d. Compensaciones salariales adicionales a la retribución del régimen de derecho público.
e. Aceptación de donaciones, obsequios y dádivas.
f. Sustracción o uso indebido de recursos.
g. Falsificación de registros.
h. Favorecimiento.
i. Tráfico de influencias.</v>
      </c>
      <c r="C43" s="9" t="str">
        <f>'Para-responder'!D48</f>
        <v>SI</v>
      </c>
      <c r="D43" s="1"/>
      <c r="E43" s="2" t="str">
        <f t="shared" si="6"/>
        <v/>
      </c>
      <c r="F43" s="2" t="str">
        <f t="shared" si="7"/>
        <v/>
      </c>
      <c r="G43" s="2" t="str">
        <f t="shared" si="8"/>
        <v>SI</v>
      </c>
      <c r="K43" s="2" t="s">
        <v>153</v>
      </c>
    </row>
    <row r="44" spans="1:11" ht="39.6" x14ac:dyDescent="0.25">
      <c r="A44" s="6" t="str">
        <f>'Para-responder'!B49</f>
        <v>3.3</v>
      </c>
      <c r="B44" s="31" t="str">
        <f>'Para-responder'!C49</f>
        <v>¿En los últimos cinco años, la entidad se ha sometido a una auditoría de la gestión ética institucional, ya sea por parte de la propia administración, de la auditoría interna o de un sujeto externo?</v>
      </c>
      <c r="C44" s="9" t="str">
        <f>'Para-responder'!D49</f>
        <v>SI</v>
      </c>
      <c r="D44" s="1"/>
      <c r="E44" s="2" t="str">
        <f t="shared" si="6"/>
        <v/>
      </c>
      <c r="F44" s="2" t="str">
        <f t="shared" si="7"/>
        <v/>
      </c>
      <c r="G44" s="2" t="str">
        <f t="shared" si="8"/>
        <v>SI</v>
      </c>
      <c r="K44" s="2" t="s">
        <v>153</v>
      </c>
    </row>
    <row r="45" spans="1:11" ht="52.8" x14ac:dyDescent="0.25">
      <c r="A45" s="6" t="str">
        <f>'Para-responder'!B50</f>
        <v>3.4</v>
      </c>
      <c r="B45" s="31" t="str">
        <f>'Para-responder'!C50</f>
        <v>¿La institución tiene los cinco componentes del SEVRI debidamente establecidos y en operación? (Sólo pueden contestar "NO APLICA" las instituciones de menor tamaño, que son las que tienen presupuestos iguales o inferiores a 600.000 unidades de desarrollo y menos de 30 funcionarios, incluyendo al jerarca y los titulares subordinados.)</v>
      </c>
      <c r="C45" s="9" t="str">
        <f>'Para-responder'!D50</f>
        <v>SI</v>
      </c>
      <c r="E45" s="2" t="str">
        <f t="shared" si="6"/>
        <v>SI</v>
      </c>
      <c r="F45" s="2" t="str">
        <f t="shared" si="7"/>
        <v/>
      </c>
      <c r="G45" s="2" t="str">
        <f t="shared" si="8"/>
        <v/>
      </c>
      <c r="I45" s="2" t="s">
        <v>153</v>
      </c>
    </row>
    <row r="46" spans="1:11" ht="26.4" x14ac:dyDescent="0.25">
      <c r="A46" s="6" t="str">
        <f>'Para-responder'!B51</f>
        <v>3.5</v>
      </c>
      <c r="B46" s="31" t="str">
        <f>'Para-responder'!C51</f>
        <v>¿La institución ejecutó, durante el año anterior o el actual, un ejercicio de valoración de los riesgos que concluyera con la documentación y comunicación de esos riesgos?</v>
      </c>
      <c r="C46" s="9" t="str">
        <f>'Para-responder'!D51</f>
        <v>NO</v>
      </c>
      <c r="E46" s="2" t="str">
        <f t="shared" si="6"/>
        <v>NO</v>
      </c>
      <c r="F46" s="2" t="str">
        <f t="shared" si="7"/>
        <v/>
      </c>
      <c r="G46" s="2" t="str">
        <f t="shared" si="8"/>
        <v/>
      </c>
      <c r="I46" s="2" t="s">
        <v>153</v>
      </c>
    </row>
    <row r="47" spans="1:11" ht="39.6" x14ac:dyDescent="0.25">
      <c r="A47" s="6" t="str">
        <f>'Para-responder'!B52</f>
        <v>3.6</v>
      </c>
      <c r="B47" s="31" t="str">
        <f>'Para-responder'!C52</f>
        <v>¿Con base en la valoración de riesgos, la entidad analizó los controles en operación para eliminar los que han perdido vigencia e implantar los que sean necesarios frente a la dinámica institucional?</v>
      </c>
      <c r="C47" s="9" t="str">
        <f>'Para-responder'!D52</f>
        <v>NO</v>
      </c>
      <c r="D47" s="1"/>
      <c r="E47" s="2" t="str">
        <f t="shared" si="6"/>
        <v>NO</v>
      </c>
      <c r="F47" s="2" t="str">
        <f t="shared" si="7"/>
        <v/>
      </c>
      <c r="G47" s="2" t="str">
        <f t="shared" si="8"/>
        <v/>
      </c>
      <c r="I47" s="2" t="s">
        <v>153</v>
      </c>
    </row>
    <row r="48" spans="1:11" ht="26.4" x14ac:dyDescent="0.25">
      <c r="A48" s="6" t="str">
        <f>'Para-responder'!B53</f>
        <v>3.7</v>
      </c>
      <c r="B48" s="31" t="str">
        <f>'Para-responder'!C53</f>
        <v>¿La institución ha promulgado normativa interna respecto de la rendición de cauciones por parte de los funcionarios que la deban hacer?</v>
      </c>
      <c r="C48" s="9" t="str">
        <f>'Para-responder'!D53</f>
        <v>SI</v>
      </c>
      <c r="D48" s="1"/>
      <c r="E48" s="2" t="str">
        <f t="shared" si="6"/>
        <v/>
      </c>
      <c r="F48" s="2" t="str">
        <f t="shared" si="7"/>
        <v/>
      </c>
      <c r="G48" s="2" t="str">
        <f t="shared" si="8"/>
        <v>SI</v>
      </c>
      <c r="K48" s="2" t="s">
        <v>153</v>
      </c>
    </row>
    <row r="49" spans="1:11" ht="39.6" x14ac:dyDescent="0.25">
      <c r="A49" s="6" t="str">
        <f>'Para-responder'!B54</f>
        <v>3.8</v>
      </c>
      <c r="B49" s="31" t="str">
        <f>'Para-responder'!C54</f>
        <v>¿La entidad ha emitido y divulgado normativa institucional sobre el traslado de recursos a sujetos privados o a fideicomisos, según corresponda? (Sólo puede contestar "NO APLICA" si la institución no realiza traslados de recursos según lo indicado.)</v>
      </c>
      <c r="C49" s="9" t="str">
        <f>'Para-responder'!D54</f>
        <v>SI</v>
      </c>
      <c r="D49" s="1"/>
      <c r="E49" s="2" t="str">
        <f t="shared" si="6"/>
        <v/>
      </c>
      <c r="F49" s="2" t="str">
        <f t="shared" si="7"/>
        <v>SI</v>
      </c>
      <c r="G49" s="2" t="str">
        <f t="shared" si="8"/>
        <v/>
      </c>
      <c r="J49" s="2" t="s">
        <v>153</v>
      </c>
    </row>
    <row r="50" spans="1:11" ht="66" x14ac:dyDescent="0.25">
      <c r="A50" s="6" t="str">
        <f>'Para-responder'!B55</f>
        <v>3.9</v>
      </c>
      <c r="B50" s="31" t="str">
        <f>'Para-responder'!C55</f>
        <v>¿La máxima autoridad revisa o es informada por un agente interno, por lo menos una vez al año, de si se cumple oportunamente con las disposiciones giradas a la entidad en los informes de fiscalización emitidos por la Contraloría General de la República? (Sólo puede contestar "NO APLICA" si la institución no ha sido objeto de fiscalizaciones formales de la Contraloría General de la República en los últimos 5 años.)</v>
      </c>
      <c r="C50" s="9" t="str">
        <f>'Para-responder'!D55</f>
        <v>SI</v>
      </c>
      <c r="E50" s="2" t="str">
        <f t="shared" si="6"/>
        <v>SI</v>
      </c>
      <c r="F50" s="2" t="str">
        <f t="shared" si="7"/>
        <v/>
      </c>
      <c r="G50" s="2" t="str">
        <f t="shared" si="8"/>
        <v/>
      </c>
      <c r="I50" s="2" t="s">
        <v>153</v>
      </c>
    </row>
    <row r="51" spans="1:11" ht="26.4" x14ac:dyDescent="0.25">
      <c r="A51" s="6" t="str">
        <f>'Para-responder'!B56</f>
        <v>3.10</v>
      </c>
      <c r="B51" s="31" t="str">
        <f>'Para-responder'!C56</f>
        <v>¿La institución realizó una autoevaluación del sistema de control interno durante el año a que se refiere el IGI?</v>
      </c>
      <c r="C51" s="9" t="str">
        <f>'Para-responder'!D56</f>
        <v>SI</v>
      </c>
      <c r="D51" s="1"/>
      <c r="E51" s="2" t="str">
        <f t="shared" si="6"/>
        <v/>
      </c>
      <c r="F51" s="2" t="str">
        <f t="shared" si="7"/>
        <v>SI</v>
      </c>
      <c r="G51" s="2" t="str">
        <f t="shared" si="8"/>
        <v/>
      </c>
      <c r="J51" s="2" t="s">
        <v>153</v>
      </c>
    </row>
    <row r="52" spans="1:11" ht="52.8" x14ac:dyDescent="0.25">
      <c r="A52" s="6" t="str">
        <f>'Para-responder'!B57</f>
        <v>3.11</v>
      </c>
      <c r="B52" s="31" t="str">
        <f>'Para-responder'!C57</f>
        <v>¿Se formuló  e implementó un plan de mejoras con base en los resultados de la autoevaluación del sistema de control interno ejecutada?
(LA RESPUESTA AFIRMATIVA REQUIERE QUE EL PLAN SE HAYA FORMULADO E IMPLEMENTADO.)</v>
      </c>
      <c r="C52" s="9" t="str">
        <f>'Para-responder'!D57</f>
        <v>NO</v>
      </c>
      <c r="D52" s="1"/>
      <c r="E52" s="2" t="str">
        <f t="shared" si="6"/>
        <v>NO</v>
      </c>
      <c r="F52" s="2" t="str">
        <f t="shared" si="7"/>
        <v/>
      </c>
      <c r="G52" s="2" t="str">
        <f t="shared" si="8"/>
        <v/>
      </c>
      <c r="I52" s="2" t="s">
        <v>153</v>
      </c>
    </row>
    <row r="53" spans="1:11" ht="52.8" x14ac:dyDescent="0.25">
      <c r="A53" s="6" t="str">
        <f>'Para-responder'!B58</f>
        <v>3.12</v>
      </c>
      <c r="B53" s="31" t="str">
        <f>'Para-responder'!C58</f>
        <v>¿La institución cuenta con un manual de puestos o similar, debidamente oficializado y actualizado en los últimos cinco años, que identifique, para el giro del negocio específico de la institución, las responsabilidades de los funcionarios, así como las líneas de autoridad y reporte correspondientes?</v>
      </c>
      <c r="C53" s="9" t="str">
        <f>'Para-responder'!D58</f>
        <v>SI</v>
      </c>
      <c r="D53" s="1"/>
      <c r="E53" s="2" t="str">
        <f t="shared" si="6"/>
        <v/>
      </c>
      <c r="F53" s="2" t="str">
        <f t="shared" si="7"/>
        <v/>
      </c>
      <c r="G53" s="2" t="str">
        <f t="shared" si="8"/>
        <v>SI</v>
      </c>
      <c r="K53" s="2" t="s">
        <v>153</v>
      </c>
    </row>
    <row r="54" spans="1:11" ht="39.6" x14ac:dyDescent="0.25">
      <c r="A54" s="6" t="str">
        <f>'Para-responder'!B59</f>
        <v>3.13</v>
      </c>
      <c r="B54" s="31" t="str">
        <f>'Para-responder'!C59</f>
        <v>¿La entidad ha efectuado en los últimos cinco años una revisión y adecuación de sus procesos para fortalecer su ejecución, eliminar los que han perdido vigencia e implantar los que sean necesarios frente a la dinámica institucional?</v>
      </c>
      <c r="C54" s="9" t="str">
        <f>'Para-responder'!D59</f>
        <v>SI</v>
      </c>
      <c r="D54" s="1"/>
      <c r="E54" s="2" t="str">
        <f t="shared" si="6"/>
        <v>SI</v>
      </c>
      <c r="F54" s="2" t="str">
        <f t="shared" si="7"/>
        <v/>
      </c>
      <c r="G54" s="2" t="str">
        <f t="shared" si="8"/>
        <v/>
      </c>
      <c r="I54" s="2" t="s">
        <v>153</v>
      </c>
    </row>
    <row r="55" spans="1:11" ht="79.2" x14ac:dyDescent="0.25">
      <c r="A55" s="6" t="str">
        <f>'Para-responder'!B60</f>
        <v>3.14</v>
      </c>
      <c r="B55" s="31" t="str">
        <f>'Para-responder'!C60</f>
        <v>¿Cuenta la institución con un registro o base de datos que contenga la información específica sobre las sentencias dictadas en sede judicial, que establezcan una condena patrimonial en contra de la Administración, así como las acciones emprendidas por la Administración para la determinación de responsabilidades sobre los funcionarios que han actuado con dolo o culpa grave en las conductas objeto de esas condenatorias? (Sólo podrá seleccionar la opción NO APLICA cuando no tenga sentencias.)</v>
      </c>
      <c r="C55" s="9" t="str">
        <f>'Para-responder'!D60</f>
        <v>NO</v>
      </c>
      <c r="D55" s="1"/>
      <c r="E55" s="2" t="str">
        <f t="shared" si="6"/>
        <v/>
      </c>
      <c r="F55" s="2" t="str">
        <f t="shared" si="7"/>
        <v/>
      </c>
      <c r="G55" s="2" t="str">
        <f t="shared" si="8"/>
        <v>NO</v>
      </c>
      <c r="K55" s="2" t="s">
        <v>153</v>
      </c>
    </row>
    <row r="56" spans="1:11" ht="39.6" x14ac:dyDescent="0.25">
      <c r="A56" s="6" t="str">
        <f>'Para-responder'!B61</f>
        <v>3.15</v>
      </c>
      <c r="B56" s="31" t="str">
        <f>'Para-responder'!C61</f>
        <v>¿La institución publica en su página de Internet o por otros medios, para conocimiento general, las actas o los acuerdos del jerarca, según corresponda, a más tardar en el mes posterior a su firmeza?</v>
      </c>
      <c r="C56" s="9" t="str">
        <f>'Para-responder'!D61</f>
        <v>NO</v>
      </c>
      <c r="E56" s="2" t="str">
        <f t="shared" si="6"/>
        <v/>
      </c>
      <c r="F56" s="2" t="str">
        <f t="shared" si="7"/>
        <v>NO</v>
      </c>
      <c r="G56" s="2" t="str">
        <f t="shared" si="8"/>
        <v/>
      </c>
      <c r="J56" s="2" t="s">
        <v>153</v>
      </c>
    </row>
    <row r="57" spans="1:11" ht="92.4" x14ac:dyDescent="0.25">
      <c r="A57" s="6" t="str">
        <f>'Para-responder'!B62</f>
        <v>3.16</v>
      </c>
      <c r="B57" s="31" t="str">
        <f>'Para-responder'!C62</f>
        <v>¿La institución publica en su página de Internet o por otros medios, para conocimiento general, los informes de la auditoría interna, a más tardar en el mes posterior a su conocimiento por el destinatario? (Sólo pueden contestar "NO APLICA" las instituciones que no cuenten con auditoría interna. Las demás deben contestar "SI" o "NO", a menos que aporten documentación que demuestre que están impedidas de realizar esta publicación; si no se aporta esa documentación, la respuesta se cambiará a "NO" y el puntaje será ajustado, previa comunicación al enlace.")</v>
      </c>
      <c r="C57" s="9" t="str">
        <f>'Para-responder'!D62</f>
        <v>NO</v>
      </c>
      <c r="E57" s="2" t="str">
        <f t="shared" si="6"/>
        <v/>
      </c>
      <c r="F57" s="2" t="str">
        <f t="shared" si="7"/>
        <v>NO</v>
      </c>
      <c r="G57" s="2" t="str">
        <f t="shared" si="8"/>
        <v/>
      </c>
      <c r="J57" s="2" t="s">
        <v>153</v>
      </c>
    </row>
    <row r="58" spans="1:11" x14ac:dyDescent="0.25">
      <c r="A58" s="6"/>
      <c r="B58" s="24"/>
      <c r="C58" s="9"/>
    </row>
    <row r="59" spans="1:11" x14ac:dyDescent="0.25">
      <c r="A59" s="18">
        <v>4</v>
      </c>
      <c r="B59" s="8" t="s">
        <v>24</v>
      </c>
      <c r="C59" s="9"/>
      <c r="E59" s="19" t="s">
        <v>151</v>
      </c>
      <c r="F59" s="19" t="s">
        <v>152</v>
      </c>
      <c r="G59" s="19" t="s">
        <v>154</v>
      </c>
      <c r="I59" s="19" t="s">
        <v>151</v>
      </c>
      <c r="J59" s="19" t="s">
        <v>152</v>
      </c>
      <c r="K59" s="19" t="s">
        <v>154</v>
      </c>
    </row>
    <row r="60" spans="1:11" ht="79.2" x14ac:dyDescent="0.25">
      <c r="A60" s="6" t="str">
        <f>'Para-responder'!B65</f>
        <v>4.1</v>
      </c>
      <c r="B60" s="31" t="str">
        <f>'Para-responder'!C65</f>
        <v>¿Cuenta la institución con un registro o base de datos que contenga la información específica sobre las sentencias dictadas en sede judicial, que establezcan una condena patrimonial en contra de la Administración, así como las acciones emprendidas por la Administración para la determinación de responsabilidades sobre los funcionarios que han actuado con dolo o culpa grave en las conductas objeto de esas condenatorias? (Sólo podrá seleccionar la opción NO APLICA cuando no tenga sentencias.)</v>
      </c>
      <c r="C60" s="9" t="str">
        <f>'Para-responder'!D65</f>
        <v>NO</v>
      </c>
      <c r="E60" s="2" t="str">
        <f t="shared" ref="E60:E74" si="9">IF(I60="X",$C60,"")</f>
        <v/>
      </c>
      <c r="F60" s="2" t="str">
        <f t="shared" ref="F60:F74" si="10">IF(J60="X",$C60,"")</f>
        <v/>
      </c>
      <c r="G60" s="2" t="str">
        <f t="shared" ref="G60:G74" si="11">IF(K60="X",$C60,"")</f>
        <v>NO</v>
      </c>
      <c r="K60" s="2" t="s">
        <v>153</v>
      </c>
    </row>
    <row r="61" spans="1:11" ht="105.6" x14ac:dyDescent="0.25">
      <c r="A61" s="6" t="str">
        <f>'Para-responder'!B66</f>
        <v>4.2</v>
      </c>
      <c r="B61" s="31" t="str">
        <f>'Para-responder'!C66</f>
        <v>¿Se cuenta con normativa interna para regular los diferentes alcances de la contratación administrativa en la entidad, con respecto a las siguientes etapas?:
a. Planificación
b. Procedimientos
c. Aprobación interna de contratos
d. Seguimiento de la ejecución de contratos
(LA RESPUESTA AFIRMATIVA REQUIERE QUE LA NORMATIVA INTERNA CONTEMPLE LAS CUATRO ETAPAS.)</v>
      </c>
      <c r="C61" s="9" t="str">
        <f>'Para-responder'!D66</f>
        <v>SI</v>
      </c>
      <c r="E61" s="2" t="str">
        <f t="shared" si="9"/>
        <v/>
      </c>
      <c r="F61" s="2" t="str">
        <f t="shared" si="10"/>
        <v/>
      </c>
      <c r="G61" s="2" t="str">
        <f t="shared" si="11"/>
        <v>SI</v>
      </c>
      <c r="K61" s="2" t="s">
        <v>153</v>
      </c>
    </row>
    <row r="62" spans="1:11" ht="39.6" x14ac:dyDescent="0.25">
      <c r="A62" s="6" t="str">
        <f>'Para-responder'!B67</f>
        <v>4.3</v>
      </c>
      <c r="B62" s="31" t="str">
        <f>'Para-responder'!C67</f>
        <v>¿Están formalmente definidos los roles, las responsabilidades y la coordinación de los funcionarios asignados a las diferentes actividades relacionadas con el proceso de contratación administrativa?</v>
      </c>
      <c r="C62" s="9" t="str">
        <f>'Para-responder'!D67</f>
        <v>SI</v>
      </c>
      <c r="E62" s="2" t="str">
        <f t="shared" si="9"/>
        <v/>
      </c>
      <c r="F62" s="2" t="str">
        <f t="shared" si="10"/>
        <v/>
      </c>
      <c r="G62" s="2" t="str">
        <f t="shared" si="11"/>
        <v>SI</v>
      </c>
      <c r="K62" s="2" t="s">
        <v>153</v>
      </c>
    </row>
    <row r="63" spans="1:11" ht="26.4" x14ac:dyDescent="0.25">
      <c r="A63" s="6" t="str">
        <f>'Para-responder'!B68</f>
        <v>4.4</v>
      </c>
      <c r="B63" s="31" t="str">
        <f>'Para-responder'!C68</f>
        <v>¿Están formalmente definidos los plazos máximos que deben durar las diferentes actividades relacionadas con el proceso de contratación administrativa?</v>
      </c>
      <c r="C63" s="9" t="str">
        <f>'Para-responder'!D68</f>
        <v>SI</v>
      </c>
      <c r="E63" s="2" t="str">
        <f t="shared" si="9"/>
        <v>SI</v>
      </c>
      <c r="F63" s="2" t="str">
        <f t="shared" si="10"/>
        <v/>
      </c>
      <c r="G63" s="2" t="str">
        <f t="shared" si="11"/>
        <v/>
      </c>
      <c r="I63" s="2" t="s">
        <v>153</v>
      </c>
    </row>
    <row r="64" spans="1:11" x14ac:dyDescent="0.25">
      <c r="A64" s="6" t="str">
        <f>'Para-responder'!B69</f>
        <v>4.5</v>
      </c>
      <c r="B64" s="31" t="str">
        <f>'Para-responder'!C69</f>
        <v>¿Se mantiene y actualiza un registro de proveedores?</v>
      </c>
      <c r="C64" s="9" t="str">
        <f>'Para-responder'!D69</f>
        <v>SI</v>
      </c>
      <c r="E64" s="2" t="str">
        <f t="shared" si="9"/>
        <v/>
      </c>
      <c r="F64" s="2" t="str">
        <f t="shared" si="10"/>
        <v/>
      </c>
      <c r="G64" s="2" t="str">
        <f t="shared" si="11"/>
        <v>SI</v>
      </c>
      <c r="K64" s="2" t="s">
        <v>153</v>
      </c>
    </row>
    <row r="65" spans="1:11" ht="26.4" x14ac:dyDescent="0.25">
      <c r="A65" s="6" t="str">
        <f>'Para-responder'!B70</f>
        <v>4.6</v>
      </c>
      <c r="B65" s="31" t="str">
        <f>'Para-responder'!C70</f>
        <v>¿Se incorporan en el registro de proveedores las inhabilitaciones para contratar, impuestas a proveedores determinados?</v>
      </c>
      <c r="C65" s="9" t="str">
        <f>'Para-responder'!D70</f>
        <v>SI</v>
      </c>
      <c r="E65" s="2" t="str">
        <f t="shared" si="9"/>
        <v/>
      </c>
      <c r="F65" s="2" t="str">
        <f t="shared" si="10"/>
        <v/>
      </c>
      <c r="G65" s="2" t="str">
        <f t="shared" si="11"/>
        <v>SI</v>
      </c>
      <c r="K65" s="2" t="s">
        <v>153</v>
      </c>
    </row>
    <row r="66" spans="1:11" ht="52.8" x14ac:dyDescent="0.25">
      <c r="A66" s="6" t="str">
        <f>'Para-responder'!B71</f>
        <v>4.7</v>
      </c>
      <c r="B66" s="31" t="str">
        <f>'Para-responder'!C71</f>
        <v>¿Se prepara un plan o programa anual de adquisiciones que contenga la información mínima requerida? (Si la institución está cubierta por el Reglamento a la Ley de Contratación Administrativa, responda con base en los requerimientos de ese Reglamento; si no lo está, considere como referencia mínima los requerimientos de ese Reglamento?)</v>
      </c>
      <c r="C66" s="9" t="str">
        <f>'Para-responder'!D71</f>
        <v>SI</v>
      </c>
      <c r="E66" s="2" t="str">
        <f t="shared" si="9"/>
        <v>SI</v>
      </c>
      <c r="F66" s="2" t="str">
        <f t="shared" si="10"/>
        <v/>
      </c>
      <c r="G66" s="2" t="str">
        <f t="shared" si="11"/>
        <v/>
      </c>
      <c r="I66" s="2" t="s">
        <v>153</v>
      </c>
    </row>
    <row r="67" spans="1:11" ht="26.4" x14ac:dyDescent="0.25">
      <c r="A67" s="6" t="str">
        <f>'Para-responder'!B72</f>
        <v>4.8</v>
      </c>
      <c r="B67" s="31" t="str">
        <f>'Para-responder'!C72</f>
        <v>¿La institución publica su plan de adquisiciones en su página de Internet o por otros medios, para conocimiento público?</v>
      </c>
      <c r="C67" s="9" t="str">
        <f>'Para-responder'!D72</f>
        <v>SI</v>
      </c>
      <c r="E67" s="2" t="str">
        <f t="shared" si="9"/>
        <v/>
      </c>
      <c r="F67" s="2" t="str">
        <f t="shared" si="10"/>
        <v>SI</v>
      </c>
      <c r="G67" s="2" t="str">
        <f t="shared" si="11"/>
        <v/>
      </c>
      <c r="J67" s="2" t="s">
        <v>153</v>
      </c>
    </row>
    <row r="68" spans="1:11" ht="66" x14ac:dyDescent="0.25">
      <c r="A68" s="6" t="str">
        <f>'Para-responder'!B73</f>
        <v>4.9</v>
      </c>
      <c r="B68" s="31" t="str">
        <f>'Para-responder'!C73</f>
        <v xml:space="preserve">¿La institución incorpora en el proceso de admisibilidad de ofertas, una definición de los límites máximos y mínimos de los precios aceptables para los bienes y servicios que adquirirá, derivados del estudio de razonabilidad de precios? (Si la institución está sujeta al Reglamento de Contratación Administrativa, considere como referencia el artículo 30 de ese reglamento.)
</v>
      </c>
      <c r="C68" s="9" t="str">
        <f>'Para-responder'!D73</f>
        <v>SI</v>
      </c>
      <c r="E68" s="2" t="str">
        <f t="shared" si="9"/>
        <v>SI</v>
      </c>
      <c r="F68" s="2" t="str">
        <f t="shared" si="10"/>
        <v/>
      </c>
      <c r="G68" s="2" t="str">
        <f t="shared" si="11"/>
        <v/>
      </c>
      <c r="I68" s="2" t="s">
        <v>153</v>
      </c>
    </row>
    <row r="69" spans="1:11" ht="26.4" x14ac:dyDescent="0.25">
      <c r="A69" s="6" t="str">
        <f>'Para-responder'!B74</f>
        <v>4.10</v>
      </c>
      <c r="B69" s="31" t="str">
        <f>'Para-responder'!C74</f>
        <v>¿La normativa interna en materia de contratación administrativa incluye regulaciones específicas sobre reajuste de precios?</v>
      </c>
      <c r="C69" s="9" t="str">
        <f>'Para-responder'!D74</f>
        <v>SI</v>
      </c>
      <c r="E69" s="2" t="str">
        <f t="shared" si="9"/>
        <v>SI</v>
      </c>
      <c r="F69" s="2" t="str">
        <f t="shared" si="10"/>
        <v/>
      </c>
      <c r="G69" s="2" t="str">
        <f t="shared" si="11"/>
        <v/>
      </c>
      <c r="I69" s="2" t="s">
        <v>153</v>
      </c>
    </row>
    <row r="70" spans="1:11" ht="39.6" x14ac:dyDescent="0.25">
      <c r="A70" s="6" t="str">
        <f>'Para-responder'!B75</f>
        <v>4.11</v>
      </c>
      <c r="B70" s="31" t="str">
        <f>'Para-responder'!C75</f>
        <v xml:space="preserve">¿La institución utiliza medios electrónicos (e-compras) que generen información que la ciudadanía pueda accesar, en relación con el avance de la ejecución del plan o programa de adquisiciones? </v>
      </c>
      <c r="C70" s="9" t="str">
        <f>'Para-responder'!D75</f>
        <v>NO</v>
      </c>
      <c r="E70" s="2" t="str">
        <f t="shared" si="9"/>
        <v/>
      </c>
      <c r="F70" s="2" t="str">
        <f t="shared" si="10"/>
        <v>NO</v>
      </c>
      <c r="G70" s="2" t="str">
        <f t="shared" si="11"/>
        <v/>
      </c>
      <c r="J70" s="2" t="s">
        <v>153</v>
      </c>
    </row>
    <row r="71" spans="1:11" ht="26.4" x14ac:dyDescent="0.25">
      <c r="A71" s="6" t="str">
        <f>'Para-responder'!B76</f>
        <v>4.12</v>
      </c>
      <c r="B71" s="31" t="str">
        <f>'Para-responder'!C76</f>
        <v>¿La institución realiza, al final del período correspondiente, una evaluación de la ejecución del plan o programa de adquisiciones, su eficacia y su alineamiento con el plan estratégico?</v>
      </c>
      <c r="C71" s="9" t="str">
        <f>'Para-responder'!D76</f>
        <v>NO</v>
      </c>
      <c r="E71" s="2" t="str">
        <f t="shared" si="9"/>
        <v>NO</v>
      </c>
      <c r="F71" s="2" t="str">
        <f t="shared" si="10"/>
        <v/>
      </c>
      <c r="G71" s="2" t="str">
        <f t="shared" si="11"/>
        <v/>
      </c>
      <c r="I71" s="2" t="s">
        <v>153</v>
      </c>
    </row>
    <row r="72" spans="1:11" ht="26.4" x14ac:dyDescent="0.25">
      <c r="A72" s="6" t="str">
        <f>'Para-responder'!B77</f>
        <v>4.13</v>
      </c>
      <c r="B72" s="31" t="str">
        <f>'Para-responder'!C77</f>
        <v>¿Se prepara un plan de mejoras para el proceso de adquisiciones con base en los resultados de la evaluación de la ejecución del plan o programa de adquisiciones?</v>
      </c>
      <c r="C72" s="9" t="str">
        <f>'Para-responder'!D77</f>
        <v>NO</v>
      </c>
      <c r="E72" s="2" t="str">
        <f t="shared" si="9"/>
        <v>NO</v>
      </c>
      <c r="F72" s="2" t="str">
        <f t="shared" si="10"/>
        <v/>
      </c>
      <c r="G72" s="2" t="str">
        <f t="shared" si="11"/>
        <v/>
      </c>
      <c r="I72" s="2" t="s">
        <v>153</v>
      </c>
    </row>
    <row r="73" spans="1:11" ht="26.4" x14ac:dyDescent="0.25">
      <c r="A73" s="6" t="str">
        <f>'Para-responder'!B78</f>
        <v>4.14</v>
      </c>
      <c r="B73" s="31" t="str">
        <f>'Para-responder'!C78</f>
        <v>¿La institución publica en su página de Internet o por otros medios, la evaluación de la ejecución de su plan o programa de adquisiones?</v>
      </c>
      <c r="C73" s="9" t="str">
        <f>'Para-responder'!D78</f>
        <v>NO</v>
      </c>
      <c r="E73" s="2" t="str">
        <f t="shared" si="9"/>
        <v/>
      </c>
      <c r="F73" s="2" t="str">
        <f t="shared" si="10"/>
        <v>NO</v>
      </c>
      <c r="G73" s="2" t="str">
        <f t="shared" si="11"/>
        <v/>
      </c>
      <c r="J73" s="2" t="s">
        <v>153</v>
      </c>
    </row>
    <row r="74" spans="1:11" ht="26.4" x14ac:dyDescent="0.25">
      <c r="A74" s="6" t="str">
        <f>'Para-responder'!B79</f>
        <v>4.15</v>
      </c>
      <c r="B74" s="31" t="str">
        <f>'Para-responder'!C79</f>
        <v>¿Se digita de manera oportuna la información pertinente en el Sistema de Información de la Actividad Contractual (SIAC)?</v>
      </c>
      <c r="C74" s="9" t="str">
        <f>'Para-responder'!D79</f>
        <v>SI</v>
      </c>
      <c r="E74" s="2" t="str">
        <f t="shared" si="9"/>
        <v/>
      </c>
      <c r="F74" s="2" t="str">
        <f t="shared" si="10"/>
        <v>SI</v>
      </c>
      <c r="G74" s="2" t="str">
        <f t="shared" si="11"/>
        <v/>
      </c>
      <c r="J74" s="2" t="s">
        <v>153</v>
      </c>
    </row>
    <row r="75" spans="1:11" x14ac:dyDescent="0.25">
      <c r="A75" s="6"/>
      <c r="B75" s="24"/>
      <c r="C75" s="9"/>
    </row>
    <row r="76" spans="1:11" x14ac:dyDescent="0.25">
      <c r="A76" s="18">
        <v>5</v>
      </c>
      <c r="B76" s="8" t="s">
        <v>219</v>
      </c>
      <c r="C76" s="9"/>
      <c r="E76" s="19" t="s">
        <v>151</v>
      </c>
      <c r="F76" s="19" t="s">
        <v>152</v>
      </c>
      <c r="G76" s="19" t="s">
        <v>154</v>
      </c>
      <c r="I76" s="19" t="s">
        <v>151</v>
      </c>
      <c r="J76" s="19" t="s">
        <v>152</v>
      </c>
      <c r="K76" s="19" t="s">
        <v>154</v>
      </c>
    </row>
    <row r="77" spans="1:11" ht="26.4" x14ac:dyDescent="0.25">
      <c r="A77" s="6" t="str">
        <f>'Para-responder'!B82</f>
        <v>5.1</v>
      </c>
      <c r="B77" s="31" t="str">
        <f>'Para-responder'!C82</f>
        <v>¿Existe vinculación entre el plan anual operativo y el presupuesto institucional en todas las fases del proceso plan-presupuesto?</v>
      </c>
      <c r="C77" s="9" t="str">
        <f>'Para-responder'!D82</f>
        <v>SI</v>
      </c>
      <c r="E77" s="2" t="str">
        <f t="shared" ref="E77:E94" si="12">IF(I77="X",$C77,"")</f>
        <v>SI</v>
      </c>
      <c r="F77" s="2" t="str">
        <f t="shared" ref="F77:F94" si="13">IF(J77="X",$C77,"")</f>
        <v/>
      </c>
      <c r="G77" s="2" t="str">
        <f t="shared" ref="G77:G94" si="14">IF(K77="X",$C77,"")</f>
        <v/>
      </c>
      <c r="I77" s="2" t="s">
        <v>153</v>
      </c>
    </row>
    <row r="78" spans="1:11" ht="26.4" x14ac:dyDescent="0.25">
      <c r="A78" s="6" t="str">
        <f>'Para-responder'!B83</f>
        <v>5.2</v>
      </c>
      <c r="B78" s="31" t="str">
        <f>'Para-responder'!C83</f>
        <v>¿Existe un manual de procedimientos que regule cada fase del proceso presupuestario, los plazos y los roles de los participantes?</v>
      </c>
      <c r="C78" s="9" t="str">
        <f>'Para-responder'!D83</f>
        <v>SI</v>
      </c>
      <c r="E78" s="2" t="str">
        <f t="shared" si="12"/>
        <v/>
      </c>
      <c r="F78" s="2" t="str">
        <f t="shared" si="13"/>
        <v/>
      </c>
      <c r="G78" s="2" t="str">
        <f t="shared" si="14"/>
        <v>SI</v>
      </c>
      <c r="K78" s="2" t="s">
        <v>153</v>
      </c>
    </row>
    <row r="79" spans="1:11" ht="26.4" x14ac:dyDescent="0.25">
      <c r="A79" s="6" t="str">
        <f>'Para-responder'!B84</f>
        <v>5.3</v>
      </c>
      <c r="B79" s="31" t="str">
        <f>'Para-responder'!C84</f>
        <v>¿Se publica en la página de Internet de la institución el presupuesto anual de la entidad, a más tardar en el mes posterior a su aprobación?</v>
      </c>
      <c r="C79" s="9" t="str">
        <f>'Para-responder'!D84</f>
        <v>NO</v>
      </c>
      <c r="E79" s="2" t="str">
        <f t="shared" si="12"/>
        <v/>
      </c>
      <c r="F79" s="2" t="str">
        <f t="shared" si="13"/>
        <v>NO</v>
      </c>
      <c r="G79" s="2" t="str">
        <f t="shared" si="14"/>
        <v/>
      </c>
      <c r="J79" s="2" t="s">
        <v>153</v>
      </c>
    </row>
    <row r="80" spans="1:11" ht="26.4" x14ac:dyDescent="0.25">
      <c r="A80" s="6" t="str">
        <f>'Para-responder'!B85</f>
        <v>5.4</v>
      </c>
      <c r="B80" s="31" t="str">
        <f>'Para-responder'!C85</f>
        <v>¿La institución ha establecido algún control que imposibilite el financiamiento de gastos corrientes con ingresos de capital?</v>
      </c>
      <c r="C80" s="9" t="str">
        <f>'Para-responder'!D85</f>
        <v>NO</v>
      </c>
      <c r="E80" s="2" t="str">
        <f t="shared" si="12"/>
        <v>NO</v>
      </c>
      <c r="F80" s="2" t="str">
        <f t="shared" si="13"/>
        <v/>
      </c>
      <c r="G80" s="2" t="str">
        <f t="shared" si="14"/>
        <v/>
      </c>
      <c r="I80" s="2" t="s">
        <v>153</v>
      </c>
    </row>
    <row r="81" spans="1:11" ht="132" x14ac:dyDescent="0.25">
      <c r="A81" s="6" t="str">
        <f>'Para-responder'!B86</f>
        <v>5.5</v>
      </c>
      <c r="B81" s="31" t="str">
        <f>'Para-responder'!C86</f>
        <v>¿La evaluación presupuestaria incluye el análisis de al menos los siguientes asuntos?:
a. Comportamiento de la ejecución de los ingresos y gastos más importantes.
b. Resultado de la ejecución presupuestaria parcial o final (superávit o déficit).
c. Desviaciones de mayor relevancia que afecten los objetivos, las metas y los resultados esperados en el plan anual.
d. Desempeño institucional y programático en términos de eficiencia, eficacia y economía.
e. Situación económico-financiera global de la institución.
f. Propuesta de medidas correctivas y acciones a seguir.
(LA RESPUESTA AFIRMATIVA REQUIERE QUE LA EVALUACIÓN CONTEMPLE TODOS LOS PUNTOS SEÑALADOS EN LA PREGUNTA, COMO MÍNIMO.)</v>
      </c>
      <c r="C81" s="9" t="str">
        <f>'Para-responder'!D86</f>
        <v>SI</v>
      </c>
      <c r="E81" s="2" t="str">
        <f t="shared" si="12"/>
        <v>SI</v>
      </c>
      <c r="F81" s="2" t="str">
        <f t="shared" si="13"/>
        <v/>
      </c>
      <c r="G81" s="2" t="str">
        <f t="shared" si="14"/>
        <v/>
      </c>
      <c r="I81" s="2" t="s">
        <v>153</v>
      </c>
    </row>
    <row r="82" spans="1:11" ht="39.6" x14ac:dyDescent="0.25">
      <c r="A82" s="6" t="str">
        <f>'Para-responder'!B87</f>
        <v>5.6</v>
      </c>
      <c r="B82" s="31" t="str">
        <f>'Para-responder'!C87</f>
        <v>¿Se realiza, como parte de la evaluación presupuestaria, una valoración o un análisis individualizado de gasto al menos para los servicios que hayan sido identificados formalmente como más relevantes por la máxima jerarquía?</v>
      </c>
      <c r="C82" s="9" t="str">
        <f>'Para-responder'!D87</f>
        <v>SI</v>
      </c>
      <c r="E82" s="2" t="str">
        <f t="shared" si="12"/>
        <v>SI</v>
      </c>
      <c r="F82" s="2" t="str">
        <f t="shared" si="13"/>
        <v/>
      </c>
      <c r="G82" s="2" t="str">
        <f t="shared" si="14"/>
        <v/>
      </c>
      <c r="I82" s="2" t="s">
        <v>153</v>
      </c>
    </row>
    <row r="83" spans="1:11" ht="26.4" x14ac:dyDescent="0.25">
      <c r="A83" s="6" t="str">
        <f>'Para-responder'!B88</f>
        <v>5.7</v>
      </c>
      <c r="B83" s="31" t="str">
        <f>'Para-responder'!C88</f>
        <v>¿Se discuten y valoran periódicamente con el jerarca los resultados de los informes de ejecución presupuestaria?</v>
      </c>
      <c r="C83" s="9" t="str">
        <f>'Para-responder'!D88</f>
        <v>SI</v>
      </c>
      <c r="E83" s="2" t="str">
        <f t="shared" si="12"/>
        <v>SI</v>
      </c>
      <c r="F83" s="2" t="str">
        <f t="shared" si="13"/>
        <v/>
      </c>
      <c r="G83" s="2" t="str">
        <f t="shared" si="14"/>
        <v/>
      </c>
      <c r="I83" s="2" t="s">
        <v>153</v>
      </c>
    </row>
    <row r="84" spans="1:11" ht="26.4" x14ac:dyDescent="0.25">
      <c r="A84" s="6" t="str">
        <f>'Para-responder'!B89</f>
        <v>5.8</v>
      </c>
      <c r="B84" s="31" t="str">
        <f>'Para-responder'!C89</f>
        <v>¿Se verifica anualmente que la liquidación presupuestaria tenga correlación con la información de la contabilidad financiera patrimonial?</v>
      </c>
      <c r="C84" s="9" t="str">
        <f>'Para-responder'!D89</f>
        <v>SI</v>
      </c>
      <c r="E84" s="2" t="str">
        <f t="shared" si="12"/>
        <v/>
      </c>
      <c r="F84" s="2" t="str">
        <f t="shared" si="13"/>
        <v/>
      </c>
      <c r="G84" s="2" t="str">
        <f t="shared" si="14"/>
        <v>SI</v>
      </c>
      <c r="K84" s="2" t="s">
        <v>153</v>
      </c>
    </row>
    <row r="85" spans="1:11" x14ac:dyDescent="0.25">
      <c r="A85" s="6" t="str">
        <f>'Para-responder'!B90</f>
        <v>5.9</v>
      </c>
      <c r="B85" s="31" t="str">
        <f>'Para-responder'!C90</f>
        <v>¿Se revisa por un tercero independiente la liquidación presupuestaria?</v>
      </c>
      <c r="C85" s="9" t="str">
        <f>'Para-responder'!D90</f>
        <v>NO</v>
      </c>
      <c r="E85" s="2" t="str">
        <f t="shared" si="12"/>
        <v/>
      </c>
      <c r="F85" s="2" t="str">
        <f t="shared" si="13"/>
        <v/>
      </c>
      <c r="G85" s="2" t="str">
        <f t="shared" si="14"/>
        <v>NO</v>
      </c>
      <c r="K85" s="2" t="s">
        <v>153</v>
      </c>
    </row>
    <row r="86" spans="1:11" ht="26.4" x14ac:dyDescent="0.25">
      <c r="A86" s="6" t="str">
        <f>'Para-responder'!B91</f>
        <v>5.10</v>
      </c>
      <c r="B86" s="31" t="str">
        <f>'Para-responder'!C91</f>
        <v>¿La institución incorpora en el SIPP el proyecto de presupuesto para el año siguiente, a más tardar el 30 de setiembre?</v>
      </c>
      <c r="C86" s="9" t="str">
        <f>'Para-responder'!D91</f>
        <v>SI</v>
      </c>
      <c r="E86" s="2" t="str">
        <f t="shared" si="12"/>
        <v/>
      </c>
      <c r="F86" s="2" t="str">
        <f t="shared" si="13"/>
        <v>SI</v>
      </c>
      <c r="G86" s="2" t="str">
        <f t="shared" si="14"/>
        <v/>
      </c>
      <c r="J86" s="2" t="s">
        <v>153</v>
      </c>
    </row>
    <row r="87" spans="1:11" ht="26.4" x14ac:dyDescent="0.25">
      <c r="A87" s="6" t="str">
        <f>'Para-responder'!B92</f>
        <v>5.11</v>
      </c>
      <c r="B87" s="31" t="str">
        <f>'Para-responder'!C92</f>
        <v>¿La institución incorpora en el SIPP el informe de ejecución del primer trimestre, dentro de los 15 días hábiles posteriores al 31 de marzo? (NO APLICA A FIDEICOMISOS)</v>
      </c>
      <c r="C87" s="9" t="str">
        <f>'Para-responder'!D92</f>
        <v>SI</v>
      </c>
      <c r="E87" s="2" t="str">
        <f t="shared" si="12"/>
        <v/>
      </c>
      <c r="F87" s="2" t="str">
        <f t="shared" si="13"/>
        <v>SI</v>
      </c>
      <c r="G87" s="2" t="str">
        <f t="shared" si="14"/>
        <v/>
      </c>
      <c r="J87" s="2" t="s">
        <v>153</v>
      </c>
    </row>
    <row r="88" spans="1:11" ht="39.6" x14ac:dyDescent="0.25">
      <c r="A88" s="6" t="str">
        <f>'Para-responder'!B93</f>
        <v>5.12</v>
      </c>
      <c r="B88" s="31" t="str">
        <f>'Para-responder'!C93</f>
        <v>¿La institución incorpora en el SIPP el informe de ejecución del segundo trimestre (o del primer semestre, en el caso de los fideicomisos), dentro de los 15 días hábiles posteriores al 30 de junio?</v>
      </c>
      <c r="C88" s="9" t="str">
        <f>'Para-responder'!D93</f>
        <v>SI</v>
      </c>
      <c r="E88" s="2" t="str">
        <f t="shared" si="12"/>
        <v/>
      </c>
      <c r="F88" s="2" t="str">
        <f t="shared" si="13"/>
        <v>SI</v>
      </c>
      <c r="G88" s="2" t="str">
        <f t="shared" si="14"/>
        <v/>
      </c>
      <c r="J88" s="2" t="s">
        <v>153</v>
      </c>
    </row>
    <row r="89" spans="1:11" ht="39.6" x14ac:dyDescent="0.25">
      <c r="A89" s="6" t="str">
        <f>'Para-responder'!B94</f>
        <v>5.13</v>
      </c>
      <c r="B89" s="31" t="str">
        <f>'Para-responder'!C94</f>
        <v>¿La institución incorpora en el SIPP el informe semestral con corte al 30 de junio, con los resultados de la evaluación presupuestaria referida a la gestión física, a más tardar el 31 de julio?</v>
      </c>
      <c r="C89" s="9" t="str">
        <f>'Para-responder'!D94</f>
        <v>SI</v>
      </c>
      <c r="E89" s="2" t="str">
        <f t="shared" si="12"/>
        <v/>
      </c>
      <c r="F89" s="2" t="str">
        <f t="shared" si="13"/>
        <v>SI</v>
      </c>
      <c r="G89" s="2" t="str">
        <f t="shared" si="14"/>
        <v/>
      </c>
      <c r="J89" s="2" t="s">
        <v>153</v>
      </c>
    </row>
    <row r="90" spans="1:11" ht="26.4" x14ac:dyDescent="0.25">
      <c r="A90" s="6" t="str">
        <f>'Para-responder'!B95</f>
        <v>5.14</v>
      </c>
      <c r="B90" s="31" t="str">
        <f>'Para-responder'!C95</f>
        <v>¿La institución incorpora en el SIPP el informe de ejecución del tercer trimestre, dentro de los 15 días hábiles posteriores al 30 de setiembre? (NO APLICA A FIDEICOMISOS)</v>
      </c>
      <c r="C90" s="9" t="str">
        <f>'Para-responder'!D95</f>
        <v>SI</v>
      </c>
      <c r="E90" s="2" t="str">
        <f t="shared" si="12"/>
        <v/>
      </c>
      <c r="F90" s="2" t="str">
        <f t="shared" si="13"/>
        <v>SI</v>
      </c>
      <c r="G90" s="2" t="str">
        <f t="shared" si="14"/>
        <v/>
      </c>
      <c r="J90" s="2" t="s">
        <v>153</v>
      </c>
    </row>
    <row r="91" spans="1:11" ht="26.4" x14ac:dyDescent="0.25">
      <c r="A91" s="6" t="str">
        <f>'Para-responder'!B96</f>
        <v>5.15</v>
      </c>
      <c r="B91" s="31" t="str">
        <f>'Para-responder'!C96</f>
        <v>¿La institución incorpora en el SIPP el informe de liquidación presupuestaria, a más tardar el 16 de febrero?</v>
      </c>
      <c r="C91" s="9" t="str">
        <f>'Para-responder'!D96</f>
        <v>SI</v>
      </c>
      <c r="E91" s="2" t="str">
        <f t="shared" si="12"/>
        <v/>
      </c>
      <c r="F91" s="2" t="str">
        <f t="shared" si="13"/>
        <v>SI</v>
      </c>
      <c r="G91" s="2" t="str">
        <f t="shared" si="14"/>
        <v/>
      </c>
      <c r="J91" s="2" t="s">
        <v>153</v>
      </c>
    </row>
    <row r="92" spans="1:11" ht="39.6" x14ac:dyDescent="0.25">
      <c r="A92" s="6" t="str">
        <f>'Para-responder'!B97</f>
        <v>5.16</v>
      </c>
      <c r="B92" s="31" t="str">
        <f>'Para-responder'!C97</f>
        <v>¿La institución incorpora en el SIPP el informe semestral con corte  al 31 de diciembre, con los resultados de la evaluación presupuestaria referida a la gestión física, a más tardar el 16 de febrero?</v>
      </c>
      <c r="C92" s="9" t="str">
        <f>'Para-responder'!D97</f>
        <v>SI</v>
      </c>
      <c r="E92" s="2" t="str">
        <f t="shared" si="12"/>
        <v/>
      </c>
      <c r="F92" s="2" t="str">
        <f t="shared" si="13"/>
        <v>SI</v>
      </c>
      <c r="G92" s="2" t="str">
        <f t="shared" si="14"/>
        <v/>
      </c>
      <c r="J92" s="2" t="s">
        <v>153</v>
      </c>
    </row>
    <row r="93" spans="1:11" x14ac:dyDescent="0.25">
      <c r="A93" s="6" t="str">
        <f>'Para-responder'!B98</f>
        <v>5.17</v>
      </c>
      <c r="B93" s="31" t="str">
        <f>'Para-responder'!C98</f>
        <v>¿Existe vinculación de las metas con el presupuesto en el SIPP?</v>
      </c>
      <c r="C93" s="9" t="str">
        <f>'Para-responder'!D98</f>
        <v>SI</v>
      </c>
      <c r="E93" s="2" t="str">
        <f t="shared" si="12"/>
        <v/>
      </c>
      <c r="F93" s="2" t="str">
        <f t="shared" si="13"/>
        <v>SI</v>
      </c>
      <c r="G93" s="2" t="str">
        <f t="shared" si="14"/>
        <v/>
      </c>
      <c r="J93" s="2" t="s">
        <v>153</v>
      </c>
    </row>
    <row r="94" spans="1:11" ht="39.6" x14ac:dyDescent="0.25">
      <c r="A94" s="6" t="str">
        <f>'Para-responder'!B99</f>
        <v>5.18</v>
      </c>
      <c r="B94" s="31" t="str">
        <f>'Para-responder'!C99</f>
        <v>¿Se publica en la página de Internet el informe de evaluación presupuestaria del año anterior, que comprenda la ejecución presupuestaria y el grado de cumplimiento de metas y objetivos, a más tardar durante el primer trimestre del año en ejecución?</v>
      </c>
      <c r="C94" s="9" t="str">
        <f>'Para-responder'!D99</f>
        <v>NO</v>
      </c>
      <c r="E94" s="2" t="str">
        <f t="shared" si="12"/>
        <v/>
      </c>
      <c r="F94" s="2" t="str">
        <f t="shared" si="13"/>
        <v>NO</v>
      </c>
      <c r="G94" s="2" t="str">
        <f t="shared" si="14"/>
        <v/>
      </c>
      <c r="J94" s="2" t="s">
        <v>153</v>
      </c>
    </row>
    <row r="95" spans="1:11" x14ac:dyDescent="0.25">
      <c r="A95" s="6"/>
      <c r="B95" s="24"/>
      <c r="C95" s="9"/>
    </row>
    <row r="96" spans="1:11" x14ac:dyDescent="0.25">
      <c r="A96" s="18">
        <v>6</v>
      </c>
      <c r="B96" s="8" t="s">
        <v>221</v>
      </c>
      <c r="C96" s="9"/>
      <c r="E96" s="19" t="s">
        <v>151</v>
      </c>
      <c r="F96" s="19" t="s">
        <v>152</v>
      </c>
      <c r="G96" s="19" t="s">
        <v>154</v>
      </c>
      <c r="I96" s="19" t="s">
        <v>151</v>
      </c>
      <c r="J96" s="19" t="s">
        <v>152</v>
      </c>
      <c r="K96" s="19" t="s">
        <v>154</v>
      </c>
    </row>
    <row r="97" spans="1:11" ht="26.4" x14ac:dyDescent="0.25">
      <c r="A97" s="6" t="str">
        <f>'Para-responder'!B102</f>
        <v>6.1</v>
      </c>
      <c r="B97" s="31" t="str">
        <f>'Para-responder'!C102</f>
        <v>¿La institución ha establecido una estructura formal del departamento de TI, que contemple el establecimiento de los roles y las responsabilidades de sus funcionarios?</v>
      </c>
      <c r="C97" s="9" t="str">
        <f>'Para-responder'!D102</f>
        <v>SI</v>
      </c>
      <c r="E97" s="2" t="str">
        <f t="shared" ref="E97:E112" si="15">IF(I97="X",$C97,"")</f>
        <v/>
      </c>
      <c r="F97" s="2" t="str">
        <f t="shared" ref="F97:F112" si="16">IF(J97="X",$C97,"")</f>
        <v/>
      </c>
      <c r="G97" s="2" t="str">
        <f t="shared" ref="G97:G112" si="17">IF(K97="X",$C97,"")</f>
        <v>SI</v>
      </c>
      <c r="K97" s="2" t="s">
        <v>153</v>
      </c>
    </row>
    <row r="98" spans="1:11" ht="52.8" x14ac:dyDescent="0.25">
      <c r="A98" s="6" t="str">
        <f>'Para-responder'!B103</f>
        <v>6.2</v>
      </c>
      <c r="B98" s="31" t="str">
        <f>'Para-responder'!C103</f>
        <v>¿Existen en la institución funcionarios formalmente designados para que conformen una  representación razonable que como parte de sus labores, asesoren y apoyen al jerarca en la toma de decisiones estratégicas en relación con el uso y el mantenimiento de tecnologías de información?</v>
      </c>
      <c r="C98" s="9" t="str">
        <f>'Para-responder'!D103</f>
        <v>SI</v>
      </c>
      <c r="E98" s="2" t="str">
        <f t="shared" si="15"/>
        <v>SI</v>
      </c>
      <c r="F98" s="2" t="str">
        <f t="shared" si="16"/>
        <v/>
      </c>
      <c r="G98" s="2" t="str">
        <f t="shared" si="17"/>
        <v/>
      </c>
      <c r="I98" s="2" t="s">
        <v>153</v>
      </c>
    </row>
    <row r="99" spans="1:11" ht="132" x14ac:dyDescent="0.25">
      <c r="A99" s="6" t="str">
        <f>'Para-responder'!B104</f>
        <v>6.3</v>
      </c>
      <c r="B99" s="31" t="str">
        <f>'Para-responder'!C104</f>
        <v>¿La institución cuenta con un plan estratégico de tecnologías de información vigente que al menos cumpla los siguientes requisitos?:
a. Describir la forma en que los objetivos estratégicos de TI están alineados con los objetivos estratégicos de la institución.
b. Disponer de un mecanismo para evaluar el impacto de TI en los objetivos estratégicos de la institución.
c. Incluir fuentes de financiamiento, estrategias de adquisiciones y un presupuesto que esté vinculado con el presupuesto institucional que se presenta ante la CGR.
(LA RESPUESTA AFIRMATIVA REQUIERE QUE EL PLAN CONTEMPLE LOS TRES PUNTOS, COMO MÍNIMO.)</v>
      </c>
      <c r="C99" s="9" t="str">
        <f>'Para-responder'!D104</f>
        <v>NO</v>
      </c>
      <c r="E99" s="2" t="str">
        <f t="shared" si="15"/>
        <v>NO</v>
      </c>
      <c r="F99" s="2" t="str">
        <f t="shared" si="16"/>
        <v/>
      </c>
      <c r="G99" s="2" t="str">
        <f t="shared" si="17"/>
        <v/>
      </c>
      <c r="I99" s="2" t="s">
        <v>153</v>
      </c>
    </row>
    <row r="100" spans="1:11" ht="52.8" x14ac:dyDescent="0.25">
      <c r="A100" s="6" t="str">
        <f>'Para-responder'!B105</f>
        <v>6.4</v>
      </c>
      <c r="B100" s="31" t="str">
        <f>'Para-responder'!C105</f>
        <v>¿La institución cuenta con un modelo de arquitectura de la información que:
a. Sea conocido y utilizado por el nivel gerencial de la institución?
b. Caracterice los datos de la institución, aunque sea a nivel general?
(LA RESPUESTA AFIRMATIVA REQUIERE QUE SE CUMPLAN AMBOS PUNTOS.)</v>
      </c>
      <c r="C100" s="9" t="str">
        <f>'Para-responder'!D105</f>
        <v>NO</v>
      </c>
      <c r="E100" s="2" t="str">
        <f t="shared" si="15"/>
        <v>NO</v>
      </c>
      <c r="F100" s="2" t="str">
        <f t="shared" si="16"/>
        <v/>
      </c>
      <c r="G100" s="2" t="str">
        <f t="shared" si="17"/>
        <v/>
      </c>
      <c r="I100" s="2" t="s">
        <v>153</v>
      </c>
    </row>
    <row r="101" spans="1:11" ht="42" customHeight="1" x14ac:dyDescent="0.25">
      <c r="A101" s="6" t="str">
        <f>'Para-responder'!B106</f>
        <v>6.5</v>
      </c>
      <c r="B101" s="31" t="str">
        <f>'Para-responder'!C106</f>
        <v>¿La institución cuenta con un modelo de plataforma tecnológica que defina los estándares, las regulaciones y las políticas para la adquisición, operación y la administración de la capacidad tanto de hardware como de software de plataforma?</v>
      </c>
      <c r="C101" s="9" t="str">
        <f>'Para-responder'!D106</f>
        <v>NO</v>
      </c>
      <c r="E101" s="2" t="str">
        <f t="shared" si="15"/>
        <v>NO</v>
      </c>
      <c r="F101" s="2" t="str">
        <f t="shared" si="16"/>
        <v/>
      </c>
      <c r="G101" s="2" t="str">
        <f t="shared" si="17"/>
        <v/>
      </c>
      <c r="I101" s="2" t="s">
        <v>153</v>
      </c>
    </row>
    <row r="102" spans="1:11" ht="26.4" x14ac:dyDescent="0.25">
      <c r="A102" s="6" t="str">
        <f>'Para-responder'!B107</f>
        <v>6.6</v>
      </c>
      <c r="B102" s="31" t="str">
        <f>'Para-responder'!C107</f>
        <v>¿La institución cuenta con un modelo de aplicaciones (software) que defina los estándares para su desarrollo y/o adquisición?</v>
      </c>
      <c r="C102" s="9" t="str">
        <f>'Para-responder'!D107</f>
        <v>NO</v>
      </c>
      <c r="E102" s="2" t="str">
        <f t="shared" si="15"/>
        <v>NO</v>
      </c>
      <c r="F102" s="2" t="str">
        <f t="shared" si="16"/>
        <v/>
      </c>
      <c r="G102" s="2" t="str">
        <f t="shared" si="17"/>
        <v/>
      </c>
      <c r="I102" s="2" t="s">
        <v>153</v>
      </c>
    </row>
    <row r="103" spans="1:11" ht="26.4" x14ac:dyDescent="0.25">
      <c r="A103" s="6" t="str">
        <f>'Para-responder'!B108</f>
        <v>6.7</v>
      </c>
      <c r="B103" s="31" t="str">
        <f>'Para-responder'!C108</f>
        <v>¿La institución cuenta con un modelo de entrega de servicio de TI que defina los acuerdos de nivel de servicio con los usuarios?</v>
      </c>
      <c r="C103" s="9" t="str">
        <f>'Para-responder'!D108</f>
        <v>NO</v>
      </c>
      <c r="E103" s="2" t="str">
        <f t="shared" si="15"/>
        <v/>
      </c>
      <c r="F103" s="2" t="str">
        <f t="shared" si="16"/>
        <v>NO</v>
      </c>
      <c r="G103" s="2" t="str">
        <f t="shared" si="17"/>
        <v/>
      </c>
      <c r="J103" s="2" t="s">
        <v>153</v>
      </c>
    </row>
    <row r="104" spans="1:11" x14ac:dyDescent="0.25">
      <c r="A104" s="6" t="str">
        <f>'Para-responder'!B109</f>
        <v>6.8</v>
      </c>
      <c r="B104" s="31" t="str">
        <f>'Para-responder'!C109</f>
        <v>¿Se ha oficializado en la institución un marco de gestión para la calidad de la información?</v>
      </c>
      <c r="C104" s="9" t="str">
        <f>'Para-responder'!D109</f>
        <v>SI</v>
      </c>
      <c r="E104" s="2" t="str">
        <f t="shared" si="15"/>
        <v/>
      </c>
      <c r="F104" s="2" t="str">
        <f t="shared" si="16"/>
        <v>SI</v>
      </c>
      <c r="G104" s="2" t="str">
        <f t="shared" si="17"/>
        <v/>
      </c>
      <c r="J104" s="2" t="s">
        <v>153</v>
      </c>
    </row>
    <row r="105" spans="1:11" ht="92.4" x14ac:dyDescent="0.25">
      <c r="A105" s="6" t="str">
        <f>'Para-responder'!B110</f>
        <v>6.9</v>
      </c>
      <c r="B105" s="31" t="str">
        <f>'Para-responder'!C110</f>
        <v>¿La institución cuenta con directrices (o políticas) orientadas a lo siguiente?: 
a. La identificación de información en soporte digital, gestionada por la institución, que deba ser compartida con otras instituciones o que deba ser del conocimiento de la ciudadanía en general
b. La implementación de mecanismos tecnológicos para comunicar dicha información a sus destinatarios.
(LA RESPUESTA AFIRMATIVA REQUIERE QUE SE CUMPLAN AMBOS PUNTOS.)</v>
      </c>
      <c r="C105" s="9" t="str">
        <f>'Para-responder'!D110</f>
        <v>NO</v>
      </c>
      <c r="E105" s="2" t="str">
        <f t="shared" si="15"/>
        <v/>
      </c>
      <c r="F105" s="2" t="str">
        <f t="shared" si="16"/>
        <v>NO</v>
      </c>
      <c r="G105" s="2" t="str">
        <f t="shared" si="17"/>
        <v/>
      </c>
      <c r="J105" s="2" t="s">
        <v>153</v>
      </c>
    </row>
    <row r="106" spans="1:11" ht="132" x14ac:dyDescent="0.25">
      <c r="A106" s="6" t="str">
        <f>'Para-responder'!B111</f>
        <v>6.10</v>
      </c>
      <c r="B106" s="31" t="str">
        <f>'Para-responder'!C111</f>
        <v>¿La institución ha oficializado lineamientos o políticas para la seguridad (tanto física como electrónica) de la información, así como procesos de administración y operación asociados a ellos, sustentados en un documento vinculado al Plan Estratégico de TI, que identifique al menos de manera general lo siguiente:
a. Requerimientos de seguridad
b. Amenazas
c. Marco legal y regulatorio relacionado con seguridad de la información, que la entidad debe cumplir
(LA RESPUESTA AFIRMATIVA REQUIERE QUE SE IDENTIFIQUEN LOS TRES ASUNTOS, COMO MÍNIMO.)</v>
      </c>
      <c r="C106" s="9" t="str">
        <f>'Para-responder'!D111</f>
        <v>NO</v>
      </c>
      <c r="E106" s="2" t="str">
        <f t="shared" si="15"/>
        <v/>
      </c>
      <c r="F106" s="2" t="str">
        <f t="shared" si="16"/>
        <v/>
      </c>
      <c r="G106" s="2" t="str">
        <f t="shared" si="17"/>
        <v>NO</v>
      </c>
      <c r="K106" s="2" t="s">
        <v>153</v>
      </c>
    </row>
    <row r="107" spans="1:11" ht="52.8" x14ac:dyDescent="0.25">
      <c r="A107" s="6" t="str">
        <f>'Para-responder'!B112</f>
        <v>6.11</v>
      </c>
      <c r="B107" s="31" t="str">
        <f>'Para-responder'!C112</f>
        <v>¿La institución ha definido, oficializado y comunicado políticas y procedimientos de seguridad lógica?
(LA RESPUESTA AFIRMATIVA REQUIERE QUE SE CUMPLAN AMBOS TIPOS DE REGULACIÓN HAYAN SIDO DEFINIDOS, OFICIALIZADOS Y COMUNICADOS.)</v>
      </c>
      <c r="C107" s="9" t="str">
        <f>'Para-responder'!D112</f>
        <v>NO</v>
      </c>
      <c r="E107" s="2" t="str">
        <f t="shared" si="15"/>
        <v/>
      </c>
      <c r="F107" s="2" t="str">
        <f t="shared" si="16"/>
        <v/>
      </c>
      <c r="G107" s="2" t="str">
        <f t="shared" si="17"/>
        <v>NO</v>
      </c>
      <c r="K107" s="2" t="s">
        <v>153</v>
      </c>
    </row>
    <row r="108" spans="1:11" ht="39.6" x14ac:dyDescent="0.25">
      <c r="A108" s="6" t="str">
        <f>'Para-responder'!B113</f>
        <v>6.12</v>
      </c>
      <c r="B108" s="31" t="str">
        <f>'Para-responder'!C113</f>
        <v>¿Se han definido e implementado procedimientos para otorgar, limitar y revocar el acceso físico al centro de cómputo y a otras instalaciones que mantienen equipos e información sensibles?</v>
      </c>
      <c r="C108" s="9" t="str">
        <f>'Para-responder'!D113</f>
        <v>NO</v>
      </c>
      <c r="E108" s="2" t="str">
        <f t="shared" si="15"/>
        <v/>
      </c>
      <c r="F108" s="2" t="str">
        <f t="shared" si="16"/>
        <v/>
      </c>
      <c r="G108" s="2" t="str">
        <f t="shared" si="17"/>
        <v>NO</v>
      </c>
      <c r="K108" s="2" t="s">
        <v>153</v>
      </c>
    </row>
    <row r="109" spans="1:11" ht="26.4" x14ac:dyDescent="0.25">
      <c r="A109" s="6" t="str">
        <f>'Para-responder'!B114</f>
        <v>6.13</v>
      </c>
      <c r="B109" s="31" t="str">
        <f>'Para-responder'!C114</f>
        <v>¿Se aplican medidas de prevención, detección y corrección para proteger los sistemas contra software malicioso (virus, gusanos, spyware, correo basura, software fraudulento, etc.)?</v>
      </c>
      <c r="C109" s="9" t="str">
        <f>'Para-responder'!D114</f>
        <v>SI</v>
      </c>
      <c r="E109" s="2" t="str">
        <f t="shared" si="15"/>
        <v>SI</v>
      </c>
      <c r="F109" s="2" t="str">
        <f t="shared" si="16"/>
        <v/>
      </c>
      <c r="G109" s="2" t="str">
        <f t="shared" si="17"/>
        <v/>
      </c>
      <c r="I109" s="2" t="s">
        <v>153</v>
      </c>
    </row>
    <row r="110" spans="1:11" ht="52.8" x14ac:dyDescent="0.25">
      <c r="A110" s="6" t="str">
        <f>'Para-responder'!B115</f>
        <v>6.14</v>
      </c>
      <c r="B110" s="31" t="str">
        <f>'Para-responder'!C115</f>
        <v>¿Se aplican políticas oficializadas que garanticen que la solicitud, el establecimiento, la emisión, la suspensión, la modificación y el cierre de cuentas de usuario y de los privilegios relacionados se hagan efectivas por el administrador de cuentas de usuario de manera inmediata?</v>
      </c>
      <c r="C110" s="9" t="str">
        <f>'Para-responder'!D115</f>
        <v>NO</v>
      </c>
      <c r="E110" s="2" t="str">
        <f t="shared" si="15"/>
        <v/>
      </c>
      <c r="F110" s="2" t="str">
        <f t="shared" si="16"/>
        <v/>
      </c>
      <c r="G110" s="2" t="str">
        <f t="shared" si="17"/>
        <v>NO</v>
      </c>
      <c r="K110" s="2" t="s">
        <v>153</v>
      </c>
    </row>
    <row r="111" spans="1:11" ht="26.4" x14ac:dyDescent="0.25">
      <c r="A111" s="6" t="str">
        <f>'Para-responder'!B116</f>
        <v>6.15</v>
      </c>
      <c r="B111" s="31" t="str">
        <f>'Para-responder'!C116</f>
        <v>¿Existe un plan formal que asegure la continuidad de los servicios de tecnologías de información en la organización?</v>
      </c>
      <c r="C111" s="9" t="str">
        <f>'Para-responder'!D116</f>
        <v>NO</v>
      </c>
      <c r="E111" s="2" t="str">
        <f t="shared" si="15"/>
        <v>NO</v>
      </c>
      <c r="F111" s="2" t="str">
        <f t="shared" si="16"/>
        <v/>
      </c>
      <c r="G111" s="2" t="str">
        <f t="shared" si="17"/>
        <v/>
      </c>
      <c r="I111" s="2" t="s">
        <v>153</v>
      </c>
    </row>
    <row r="112" spans="1:11" ht="39.6" x14ac:dyDescent="0.25">
      <c r="A112" s="6" t="str">
        <f>'Para-responder'!B117</f>
        <v>6.16</v>
      </c>
      <c r="B112" s="31" t="str">
        <f>'Para-responder'!C117</f>
        <v>¿Las políticas de TI se comunican a todos los usuarios internos y externos relevantes?
(LA RESPUESTA AFIRMATIVA REQUIERE QUE SE CONSIDERE A LOS USUARIOS TANTO INTERNOS COMO EXTERNOS, SEGÚN CORRESPONDA.)</v>
      </c>
      <c r="C112" s="9" t="str">
        <f>'Para-responder'!D117</f>
        <v>NO</v>
      </c>
      <c r="E112" s="2" t="str">
        <f t="shared" si="15"/>
        <v/>
      </c>
      <c r="F112" s="2" t="str">
        <f t="shared" si="16"/>
        <v>NO</v>
      </c>
      <c r="G112" s="2" t="str">
        <f t="shared" si="17"/>
        <v/>
      </c>
      <c r="J112" s="2" t="s">
        <v>153</v>
      </c>
    </row>
    <row r="113" spans="1:11" x14ac:dyDescent="0.25">
      <c r="A113" s="4"/>
      <c r="B113" s="10"/>
      <c r="C113" s="9"/>
    </row>
    <row r="114" spans="1:11" x14ac:dyDescent="0.25">
      <c r="A114" s="18">
        <v>7</v>
      </c>
      <c r="B114" s="8" t="s">
        <v>314</v>
      </c>
      <c r="C114" s="9"/>
      <c r="E114" s="19" t="s">
        <v>151</v>
      </c>
      <c r="F114" s="19" t="s">
        <v>152</v>
      </c>
      <c r="G114" s="19" t="s">
        <v>154</v>
      </c>
      <c r="I114" s="19" t="s">
        <v>151</v>
      </c>
      <c r="J114" s="19" t="s">
        <v>152</v>
      </c>
      <c r="K114" s="19" t="s">
        <v>154</v>
      </c>
    </row>
    <row r="115" spans="1:11" ht="105.6" x14ac:dyDescent="0.25">
      <c r="A115" s="6" t="str">
        <f>'Para-responder'!B120</f>
        <v>7.1</v>
      </c>
      <c r="B115" s="31" t="str">
        <f>'Para-responder'!C120</f>
        <v>¿La entidad ha definido, implementado y monitoreado medidas para simplificar las gestiones que le someten los usuarios de sus servicios, sean éstos personas físicas o jurídicas? Considere al menos lo siguiente:
a. Presentación única de documentos
b. Publicación de trámites y de la totalidad de sus requisitos
c. Publicidad sobre estado de trámites
(LA RESPUESTA AFIRMATIVA REQUIERE QUE SE CONSIDEREN LA DEFINICIÓN, LA IMPLEMENTACIÓN Y EL MONITOREO DE LOS TRES PUNTOS.)</v>
      </c>
      <c r="C115" s="9" t="str">
        <f>'Para-responder'!D120</f>
        <v>SI</v>
      </c>
      <c r="E115" s="2" t="str">
        <f t="shared" ref="E115:E127" si="18">IF(I115="X",$C115,"")</f>
        <v>SI</v>
      </c>
      <c r="F115" s="2" t="str">
        <f t="shared" ref="F115:F127" si="19">IF(J115="X",$C115,"")</f>
        <v/>
      </c>
      <c r="G115" s="2" t="str">
        <f t="shared" ref="G115:G127" si="20">IF(K115="X",$C115,"")</f>
        <v/>
      </c>
      <c r="I115" s="2" t="s">
        <v>153</v>
      </c>
    </row>
    <row r="116" spans="1:11" ht="39.6" x14ac:dyDescent="0.25">
      <c r="A116" s="6" t="str">
        <f>'Para-responder'!B121</f>
        <v>7.2</v>
      </c>
      <c r="B116" s="31" t="str">
        <f>'Para-responder'!C121</f>
        <v>¿La página de Internet de la institución contiene formularios y vínculos para realizar algún trámite en línea o para iniciarlo en el sitio y facilitar su posterior conclusión en las oficinas de la entidad?</v>
      </c>
      <c r="C116" s="9" t="str">
        <f>'Para-responder'!D121</f>
        <v>SI</v>
      </c>
      <c r="E116" s="2" t="str">
        <f t="shared" si="18"/>
        <v>SI</v>
      </c>
      <c r="F116" s="2" t="str">
        <f t="shared" si="19"/>
        <v/>
      </c>
      <c r="G116" s="2" t="str">
        <f t="shared" si="20"/>
        <v/>
      </c>
      <c r="I116" s="2" t="s">
        <v>153</v>
      </c>
    </row>
    <row r="117" spans="1:11" ht="26.4" x14ac:dyDescent="0.25">
      <c r="A117" s="6" t="str">
        <f>'Para-responder'!B122</f>
        <v>7.3</v>
      </c>
      <c r="B117" s="31" t="str">
        <f>'Para-responder'!C122</f>
        <v>¿La institución ha implementado mecanismos que le posibiliten la aceptación de documentos digitales mediante el uso de firma digital para la aceptación de trámites de los usuarios?</v>
      </c>
      <c r="C117" s="9" t="str">
        <f>'Para-responder'!D122</f>
        <v>SI</v>
      </c>
      <c r="E117" s="2" t="str">
        <f t="shared" si="18"/>
        <v>SI</v>
      </c>
      <c r="F117" s="2" t="str">
        <f t="shared" si="19"/>
        <v/>
      </c>
      <c r="G117" s="2" t="str">
        <f t="shared" si="20"/>
        <v/>
      </c>
      <c r="I117" s="2" t="s">
        <v>153</v>
      </c>
    </row>
    <row r="118" spans="1:11" ht="26.4" x14ac:dyDescent="0.25">
      <c r="A118" s="6" t="str">
        <f>'Para-responder'!B123</f>
        <v>7.4</v>
      </c>
      <c r="B118" s="31" t="str">
        <f>'Para-responder'!C123</f>
        <v>¿Se cumplen los plazos máximos establecidos para el trámite de los asuntos o la prestación de servicios, al menos en el 95% de los casos?</v>
      </c>
      <c r="C118" s="9" t="str">
        <f>'Para-responder'!D123</f>
        <v>SI</v>
      </c>
      <c r="E118" s="2" t="str">
        <f t="shared" si="18"/>
        <v>SI</v>
      </c>
      <c r="F118" s="2" t="str">
        <f t="shared" si="19"/>
        <v/>
      </c>
      <c r="G118" s="2" t="str">
        <f t="shared" si="20"/>
        <v/>
      </c>
      <c r="I118" s="2" t="s">
        <v>153</v>
      </c>
    </row>
    <row r="119" spans="1:11" ht="79.2" x14ac:dyDescent="0.25">
      <c r="A119" s="6" t="str">
        <f>'Para-responder'!B124</f>
        <v>7.5</v>
      </c>
      <c r="B119" s="31" t="str">
        <f>'Para-responder'!C124</f>
        <v>¿La institución ha identificado, definido y comunicado los mecanismos por los que los usuarios de sus servicios (personas físicas o jurídicas, públicas o privadas) pueden comunicar sus inconformidades, reclamos, consultas, sugerencias, felicitaciones y otras manifestaciones, y los ha publicado o colocado en lugares visibles?
(LA RESPUESTA AFIRMATIVA REQUIERE LA IDENTIFICACIÓN, LA DEFINICIÓN Y LA COMUNICACIÓN DE LOS MECANISMOS.)</v>
      </c>
      <c r="C119" s="9" t="str">
        <f>'Para-responder'!D124</f>
        <v>SI</v>
      </c>
      <c r="E119" s="2" t="str">
        <f t="shared" si="18"/>
        <v/>
      </c>
      <c r="F119" s="2" t="str">
        <f t="shared" si="19"/>
        <v>SI</v>
      </c>
      <c r="G119" s="2" t="str">
        <f t="shared" si="20"/>
        <v/>
      </c>
      <c r="J119" s="2" t="s">
        <v>153</v>
      </c>
    </row>
    <row r="120" spans="1:11" ht="118.8" x14ac:dyDescent="0.25">
      <c r="A120" s="6" t="str">
        <f>'Para-responder'!B125</f>
        <v>7.6</v>
      </c>
      <c r="B120" s="31" t="str">
        <f>'Para-responder'!C125</f>
        <v>¿La institución cuenta con una contraloría de servicios u otra unidad que realice al menos las siguientes actividades?:
a. Proponer al jerarca los procedimientos y requisitos de recepción, tramitación, resolución y seguimiento de  gestiones.
b. Vigilar que se atiendan las gestiones de los usuarios y que se observe su derecho a recibir respuesta.
c. Promover mejoras en los trámites y servicios.
(LA RESPUESTA AFIRMATIVA REQUIERE QUE SE REALICEN LAS TRES ACTIVIDADES, COMO MÍNIMO.)</v>
      </c>
      <c r="C120" s="9" t="str">
        <f>'Para-responder'!D125</f>
        <v>SI</v>
      </c>
      <c r="E120" s="2" t="str">
        <f t="shared" si="18"/>
        <v>SI</v>
      </c>
      <c r="F120" s="2" t="str">
        <f t="shared" si="19"/>
        <v/>
      </c>
      <c r="G120" s="2" t="str">
        <f t="shared" si="20"/>
        <v/>
      </c>
      <c r="I120" s="2" t="s">
        <v>153</v>
      </c>
    </row>
    <row r="121" spans="1:11" ht="52.8" x14ac:dyDescent="0.25">
      <c r="A121" s="6" t="str">
        <f>'Para-responder'!B126</f>
        <v>7.7</v>
      </c>
      <c r="B121" s="31" t="str">
        <f>'Para-responder'!C126</f>
        <v>¿Se evalúa, por lo menos una vez al año, la satisfacción de los usuarios (personas físicas o jurídicas, públicas o privadas, según corresponda) con respecto al servicio que presta la institución, incluyendo el apoyo y las ayudas técnicas requeridos por las personas con discapacidad?</v>
      </c>
      <c r="C121" s="9" t="str">
        <f>'Para-responder'!D126</f>
        <v>NO</v>
      </c>
      <c r="E121" s="2" t="str">
        <f t="shared" si="18"/>
        <v/>
      </c>
      <c r="F121" s="2" t="str">
        <f t="shared" si="19"/>
        <v>NO</v>
      </c>
      <c r="G121" s="2" t="str">
        <f t="shared" si="20"/>
        <v/>
      </c>
      <c r="J121" s="2" t="s">
        <v>153</v>
      </c>
    </row>
    <row r="122" spans="1:11" ht="26.4" x14ac:dyDescent="0.25">
      <c r="A122" s="6" t="str">
        <f>'Para-responder'!B127</f>
        <v>7.8</v>
      </c>
      <c r="B122" s="31" t="str">
        <f>'Para-responder'!C127</f>
        <v>¿Se desarrollan planes de mejora con base en los resultados de las evaluaciones de satisfacción de los usuarios?</v>
      </c>
      <c r="C122" s="9" t="str">
        <f>'Para-responder'!D127</f>
        <v>NO</v>
      </c>
      <c r="E122" s="2" t="str">
        <f t="shared" si="18"/>
        <v>NO</v>
      </c>
      <c r="F122" s="2" t="str">
        <f t="shared" si="19"/>
        <v/>
      </c>
      <c r="G122" s="2" t="str">
        <f t="shared" si="20"/>
        <v/>
      </c>
      <c r="I122" s="2" t="s">
        <v>153</v>
      </c>
    </row>
    <row r="123" spans="1:11" ht="105.6" x14ac:dyDescent="0.25">
      <c r="A123" s="6" t="str">
        <f>'Para-responder'!B128</f>
        <v>7.9</v>
      </c>
      <c r="B123" s="31" t="str">
        <f>'Para-responder'!C128</f>
        <v>¿La institución ha emitido y divulgado, con base en la Ley N.° 9097, una política sobre la atención del derecho de petición que contenga al menos lo siguiente?:
a. Requisitos para solicitar información.
b. Condiciones de admisibilidad o rechazo de solicitudes.
c. Plazos de respuesta de las solicitudes de información.
d. Proceso interno de trámite de solicitudes.
(LA RESPUESTA AFIRMATIVA REQUIERE QUE LA POLÍTICA CONTEMPLE LOS CUATRO PUNTOS, COMO MÍNIMO.)</v>
      </c>
      <c r="C123" s="9" t="str">
        <f>'Para-responder'!D128</f>
        <v>NO</v>
      </c>
      <c r="E123" s="2" t="str">
        <f t="shared" si="18"/>
        <v/>
      </c>
      <c r="F123" s="2" t="str">
        <f t="shared" si="19"/>
        <v>NO</v>
      </c>
      <c r="G123" s="2" t="str">
        <f t="shared" si="20"/>
        <v/>
      </c>
      <c r="J123" s="2" t="s">
        <v>153</v>
      </c>
    </row>
    <row r="124" spans="1:11" ht="92.4" x14ac:dyDescent="0.25">
      <c r="A124" s="6" t="str">
        <f>'Para-responder'!B129</f>
        <v>7.10</v>
      </c>
      <c r="B124" s="31" t="str">
        <f>'Para-responder'!C129</f>
        <v>¿La institución ha definido y divulgado los criterios de admisibilidad de las denuncias que se le presenten, incluyendo lo siguiente?:
a. Explicación de cómo plantear una denuncia
b. Requisitos
c. Información adicional
(LA RESPUESTA AFIRMATIVA REQUIERE QUE LOS CRITERIOS CONTEMPLEN LOS TRES PUNTOS, COMO MÍNIMO.)</v>
      </c>
      <c r="C124" s="9" t="str">
        <f>'Para-responder'!D129</f>
        <v>SI</v>
      </c>
      <c r="E124" s="2" t="str">
        <f t="shared" si="18"/>
        <v/>
      </c>
      <c r="F124" s="2" t="str">
        <f t="shared" si="19"/>
        <v/>
      </c>
      <c r="G124" s="2" t="str">
        <f t="shared" si="20"/>
        <v>SI</v>
      </c>
      <c r="K124" s="2" t="s">
        <v>153</v>
      </c>
    </row>
    <row r="125" spans="1:11" ht="105.6" x14ac:dyDescent="0.25">
      <c r="A125" s="6" t="str">
        <f>'Para-responder'!B130</f>
        <v>7.11</v>
      </c>
      <c r="B125" s="31" t="str">
        <f>'Para-responder'!C130</f>
        <v>¿Se garantiza expresa y formalmente lo siguiente a los eventuales denunciantes, como parte de las regulaciones institucionales para el tratamiento de denuncias?:
a. La confidencialidad de la denuncia y del denunciante.
b. Que no se tomarán represalias contra el denunciante.
c. Que los efectos de cualquier represalia serán revertidos contra la persona que las emprenda, mediante la aplicación de las sanciones pertinentes.
(LA RESPUESTA AFIRMATIVA REQUIERE QUE SE CONTEMPLEN LOS TRES PUNTOS, COMO MÍNIMO.)</v>
      </c>
      <c r="C125" s="9" t="str">
        <f>'Para-responder'!D130</f>
        <v>SI</v>
      </c>
      <c r="E125" s="2" t="str">
        <f t="shared" si="18"/>
        <v/>
      </c>
      <c r="F125" s="2" t="str">
        <f t="shared" si="19"/>
        <v/>
      </c>
      <c r="G125" s="2" t="str">
        <f t="shared" si="20"/>
        <v>SI</v>
      </c>
      <c r="K125" s="2" t="s">
        <v>153</v>
      </c>
    </row>
    <row r="126" spans="1:11" ht="118.8" x14ac:dyDescent="0.25">
      <c r="A126" s="6" t="str">
        <f>'Para-responder'!B131</f>
        <v>7.12</v>
      </c>
      <c r="B126" s="31" t="str">
        <f>'Para-responder'!C131</f>
        <v>¿Las regulaciones establecidas para el tratamiento de denuncias consideran lo siguiente?:
a. Explicación de cómo se investigará la denuncia
b. Aseguramiento de la independencia del investigador
c. Medios para comunicar el avance de la investigación al denunciante, así como los resultados finales
d. Mecanismos recursivos disponibles para el denunciante externo
e. Mecanismos de seguimiento para verificar el cumplimiento de lo resuelto
(LA RESPUESTA AFIRMATIVA REQUIERE QUE LAS REGULACIONES CONTEMPLEN LOS CINCO PUNTOS, COMO MÍNIMO.)</v>
      </c>
      <c r="C126" s="9" t="str">
        <f>'Para-responder'!D131</f>
        <v>SI</v>
      </c>
      <c r="E126" s="2" t="str">
        <f t="shared" si="18"/>
        <v/>
      </c>
      <c r="F126" s="2" t="str">
        <f t="shared" si="19"/>
        <v/>
      </c>
      <c r="G126" s="2" t="str">
        <f t="shared" si="20"/>
        <v>SI</v>
      </c>
      <c r="K126" s="2" t="s">
        <v>153</v>
      </c>
    </row>
    <row r="127" spans="1:11" ht="198" x14ac:dyDescent="0.25">
      <c r="A127" s="6" t="str">
        <f>'Para-responder'!B132</f>
        <v>7.13</v>
      </c>
      <c r="B127" s="31" t="str">
        <f>'Para-responder'!C132</f>
        <v>¿La página de Internet de la institución muestra la siguiente información?:
a. Mapa del sitio
b. Una sección con información general de la entidad ("Acerca de", "Quiénes somos" o similar).
c. Datos actualizados de la entidad: localización física, teléfonos, fax, horarios de trabajo, nombre de los jerarcas y titulares subordinados.
d. Normativa básica que regula la entidad, tal como normas de conformación y funcionamiento.
e. Información sobre servicios actuales
f.  Boletines, noticias recientes o artículos de interés
g. Sección de "Preguntas frecuentes"
h. Funcionalidad Web "Contáctenos"
i. Información legal (p.e. términos de uso y políticas de privacidad)
j. Mecanismo para que el usuario califique o retroalimente el sitio de Internet
(LA RESPUESTA AFIRMATIVA REQUIERE QUE EN LA PÁGINA SE MUESTREN TODOS LOS PUNTOS.)</v>
      </c>
      <c r="C127" s="9" t="str">
        <f>'Para-responder'!D132</f>
        <v>SI</v>
      </c>
      <c r="E127" s="2" t="str">
        <f t="shared" si="18"/>
        <v/>
      </c>
      <c r="F127" s="2" t="str">
        <f t="shared" si="19"/>
        <v>SI</v>
      </c>
      <c r="G127" s="2" t="str">
        <f t="shared" si="20"/>
        <v/>
      </c>
      <c r="J127" s="2" t="s">
        <v>153</v>
      </c>
    </row>
    <row r="128" spans="1:11" x14ac:dyDescent="0.25">
      <c r="A128" s="6"/>
      <c r="B128" s="24"/>
      <c r="C128" s="9"/>
    </row>
    <row r="129" spans="1:11" x14ac:dyDescent="0.25">
      <c r="A129" s="18">
        <v>8</v>
      </c>
      <c r="B129" s="8" t="s">
        <v>39</v>
      </c>
      <c r="C129" s="7"/>
      <c r="E129" s="19" t="s">
        <v>151</v>
      </c>
      <c r="F129" s="19" t="s">
        <v>152</v>
      </c>
      <c r="G129" s="19" t="s">
        <v>154</v>
      </c>
      <c r="I129" s="19" t="s">
        <v>151</v>
      </c>
      <c r="J129" s="19" t="s">
        <v>152</v>
      </c>
      <c r="K129" s="19" t="s">
        <v>154</v>
      </c>
    </row>
    <row r="130" spans="1:11" ht="39.6" x14ac:dyDescent="0.25">
      <c r="A130" s="6" t="str">
        <f>'Para-responder'!B135</f>
        <v>8.1</v>
      </c>
      <c r="B130" s="31" t="str">
        <f>'Para-responder'!C135</f>
        <v>¿Se cuenta con políticas u otra normativa institucional, de conocimiento general, para el reclutamiento, la selección y promoción del personal? (No aplica a las entidades sujetas al Servicio Civil.)</v>
      </c>
      <c r="C130" s="9" t="str">
        <f>'Para-responder'!D135</f>
        <v>SI</v>
      </c>
      <c r="E130" s="2" t="str">
        <f t="shared" ref="E130:E146" si="21">IF(I130="X",$C130,"")</f>
        <v/>
      </c>
      <c r="F130" s="2" t="str">
        <f t="shared" ref="F130:F146" si="22">IF(J130="X",$C130,"")</f>
        <v>SI</v>
      </c>
      <c r="G130" s="2" t="str">
        <f t="shared" ref="G130:G146" si="23">IF(K130="X",$C130,"")</f>
        <v/>
      </c>
      <c r="J130" s="2" t="s">
        <v>153</v>
      </c>
    </row>
    <row r="131" spans="1:11" ht="39.6" x14ac:dyDescent="0.25">
      <c r="A131" s="6" t="str">
        <f>'Para-responder'!B136</f>
        <v>8.2</v>
      </c>
      <c r="B131" s="31" t="str">
        <f>'Para-responder'!C136</f>
        <v>¿La página de Internet de la institución contiene la información sobre concursos actuales y vínculos para que los participantes envíen la documentación requerida y den seguimiento al avance de esos concursos?</v>
      </c>
      <c r="C131" s="9" t="str">
        <f>'Para-responder'!D136</f>
        <v>SI</v>
      </c>
      <c r="E131" s="2" t="str">
        <f t="shared" si="21"/>
        <v/>
      </c>
      <c r="F131" s="2" t="str">
        <f t="shared" si="22"/>
        <v>SI</v>
      </c>
      <c r="G131" s="2" t="str">
        <f t="shared" si="23"/>
        <v/>
      </c>
      <c r="J131" s="2" t="s">
        <v>153</v>
      </c>
    </row>
    <row r="132" spans="1:11" ht="26.4" x14ac:dyDescent="0.25">
      <c r="A132" s="6" t="str">
        <f>'Para-responder'!B137</f>
        <v>8.3</v>
      </c>
      <c r="B132" s="31" t="str">
        <f>'Para-responder'!C137</f>
        <v>¿La institución aplica mecanismos de verificación de los antecedentes judiciales y la inexistencia de eventuales incompatibilidades o inhabilitaciones de los aspirantes a plazas?</v>
      </c>
      <c r="C132" s="9" t="str">
        <f>'Para-responder'!D137</f>
        <v>SI</v>
      </c>
      <c r="E132" s="2" t="str">
        <f t="shared" si="21"/>
        <v/>
      </c>
      <c r="F132" s="2" t="str">
        <f t="shared" si="22"/>
        <v/>
      </c>
      <c r="G132" s="2" t="str">
        <f t="shared" si="23"/>
        <v>SI</v>
      </c>
      <c r="K132" s="2" t="s">
        <v>153</v>
      </c>
    </row>
    <row r="133" spans="1:11" x14ac:dyDescent="0.25">
      <c r="A133" s="6" t="str">
        <f>'Para-responder'!B138</f>
        <v>8.4</v>
      </c>
      <c r="B133" s="31" t="str">
        <f>'Para-responder'!C138</f>
        <v>¿Existe en la entidad un programa de inducción para los nuevos empleados?</v>
      </c>
      <c r="C133" s="9" t="str">
        <f>'Para-responder'!D138</f>
        <v>SI</v>
      </c>
      <c r="E133" s="2" t="str">
        <f t="shared" si="21"/>
        <v>SI</v>
      </c>
      <c r="F133" s="2" t="str">
        <f t="shared" si="22"/>
        <v/>
      </c>
      <c r="G133" s="2" t="str">
        <f t="shared" si="23"/>
        <v/>
      </c>
      <c r="I133" s="2" t="s">
        <v>153</v>
      </c>
    </row>
    <row r="134" spans="1:11" x14ac:dyDescent="0.25">
      <c r="A134" s="6" t="str">
        <f>'Para-responder'!B139</f>
        <v>8.5</v>
      </c>
      <c r="B134" s="31" t="str">
        <f>'Para-responder'!C139</f>
        <v>¿Se formula y ejecuta un programa anual de capacitación y desarrollo del personal?</v>
      </c>
      <c r="C134" s="9" t="str">
        <f>'Para-responder'!D139</f>
        <v>NO</v>
      </c>
      <c r="E134" s="2" t="str">
        <f t="shared" si="21"/>
        <v>NO</v>
      </c>
      <c r="F134" s="2" t="str">
        <f t="shared" si="22"/>
        <v/>
      </c>
      <c r="G134" s="2" t="str">
        <f t="shared" si="23"/>
        <v/>
      </c>
      <c r="I134" s="2" t="s">
        <v>153</v>
      </c>
    </row>
    <row r="135" spans="1:11" ht="26.4" x14ac:dyDescent="0.25">
      <c r="A135" s="6" t="str">
        <f>'Para-responder'!B140</f>
        <v>8.6</v>
      </c>
      <c r="B135" s="31" t="str">
        <f>'Para-responder'!C140</f>
        <v>¿Se tienen claramente definidos los procedimientos para la medición del desempeño de los funcionarios?</v>
      </c>
      <c r="C135" s="9" t="str">
        <f>'Para-responder'!D140</f>
        <v>SI</v>
      </c>
      <c r="E135" s="2" t="str">
        <f t="shared" si="21"/>
        <v/>
      </c>
      <c r="F135" s="2" t="str">
        <f t="shared" si="22"/>
        <v>SI</v>
      </c>
      <c r="G135" s="2" t="str">
        <f t="shared" si="23"/>
        <v/>
      </c>
      <c r="J135" s="2" t="s">
        <v>153</v>
      </c>
    </row>
    <row r="136" spans="1:11" ht="26.4" x14ac:dyDescent="0.25">
      <c r="A136" s="6" t="str">
        <f>'Para-responder'!B141</f>
        <v>8.7</v>
      </c>
      <c r="B136" s="31" t="str">
        <f>'Para-responder'!C141</f>
        <v>¿Se evaluó, en el periodo al que se refiere el IGI, el desempeño de por lo menos al 95% de los funcionarios?</v>
      </c>
      <c r="C136" s="9" t="str">
        <f>'Para-responder'!D141</f>
        <v>SI</v>
      </c>
      <c r="E136" s="2" t="str">
        <f t="shared" si="21"/>
        <v>SI</v>
      </c>
      <c r="F136" s="2" t="str">
        <f t="shared" si="22"/>
        <v/>
      </c>
      <c r="G136" s="2" t="str">
        <f t="shared" si="23"/>
        <v/>
      </c>
      <c r="I136" s="2" t="s">
        <v>153</v>
      </c>
    </row>
    <row r="137" spans="1:11" ht="26.4" x14ac:dyDescent="0.25">
      <c r="A137" s="6" t="str">
        <f>'Para-responder'!B142</f>
        <v>8.8</v>
      </c>
      <c r="B137" s="31" t="str">
        <f>'Para-responder'!C142</f>
        <v>¿La institución cuenta con medidas para fortalecer el desempeño de los funcionarios, con base en los resultados de la evaluación respectiva?</v>
      </c>
      <c r="C137" s="9" t="str">
        <f>'Para-responder'!D142</f>
        <v>SI</v>
      </c>
      <c r="E137" s="2" t="str">
        <f t="shared" si="21"/>
        <v>SI</v>
      </c>
      <c r="F137" s="2" t="str">
        <f t="shared" si="22"/>
        <v/>
      </c>
      <c r="G137" s="2" t="str">
        <f t="shared" si="23"/>
        <v/>
      </c>
      <c r="I137" s="2" t="s">
        <v>153</v>
      </c>
    </row>
    <row r="138" spans="1:11" ht="26.4" x14ac:dyDescent="0.25">
      <c r="A138" s="6" t="str">
        <f>'Para-responder'!B143</f>
        <v>8.9</v>
      </c>
      <c r="B138" s="31" t="str">
        <f>'Para-responder'!C143</f>
        <v>¿El 100% de los empleados determinados por la unidad de recursos humanos presentó la declaración jurada de bienes en el plazo establecido por la ley?</v>
      </c>
      <c r="C138" s="9" t="str">
        <f>'Para-responder'!D143</f>
        <v>SI</v>
      </c>
      <c r="E138" s="2" t="str">
        <f t="shared" si="21"/>
        <v/>
      </c>
      <c r="F138" s="2" t="str">
        <f t="shared" si="22"/>
        <v/>
      </c>
      <c r="G138" s="2" t="str">
        <f t="shared" si="23"/>
        <v>SI</v>
      </c>
      <c r="K138" s="2" t="s">
        <v>153</v>
      </c>
    </row>
    <row r="139" spans="1:11" ht="26.4" x14ac:dyDescent="0.25">
      <c r="A139" s="6" t="str">
        <f>'Para-responder'!B144</f>
        <v>8.10</v>
      </c>
      <c r="B139" s="31" t="str">
        <f>'Para-responder'!C144</f>
        <v>¿La entidad aplica algún instrumento para medir el clima organizacional al menos una vez al año?</v>
      </c>
      <c r="C139" s="9" t="str">
        <f>'Para-responder'!D144</f>
        <v>NO</v>
      </c>
      <c r="E139" s="2" t="str">
        <f t="shared" si="21"/>
        <v/>
      </c>
      <c r="F139" s="2" t="str">
        <f t="shared" si="22"/>
        <v/>
      </c>
      <c r="G139" s="2" t="str">
        <f t="shared" si="23"/>
        <v>NO</v>
      </c>
      <c r="K139" s="2" t="s">
        <v>153</v>
      </c>
    </row>
    <row r="140" spans="1:11" ht="26.4" x14ac:dyDescent="0.25">
      <c r="A140" s="6" t="str">
        <f>'Para-responder'!B145</f>
        <v>8.11</v>
      </c>
      <c r="B140" s="31" t="str">
        <f>'Para-responder'!C145</f>
        <v>¿Se definen y ejecutan planes de mejora con base en los resultados de las mediciones del clima organizacional?</v>
      </c>
      <c r="C140" s="9" t="str">
        <f>'Para-responder'!D145</f>
        <v>NO</v>
      </c>
      <c r="E140" s="2" t="str">
        <f t="shared" si="21"/>
        <v/>
      </c>
      <c r="F140" s="2" t="str">
        <f t="shared" si="22"/>
        <v/>
      </c>
      <c r="G140" s="2" t="str">
        <f t="shared" si="23"/>
        <v>NO</v>
      </c>
      <c r="K140" s="2" t="s">
        <v>153</v>
      </c>
    </row>
    <row r="141" spans="1:11" ht="105.6" x14ac:dyDescent="0.25">
      <c r="A141" s="6" t="str">
        <f>'Para-responder'!B146</f>
        <v>8.12</v>
      </c>
      <c r="B141" s="31" t="str">
        <f>'Para-responder'!C146</f>
        <v>¿La institución publica en su página de Internet o por otros medios, para conocimiento del público en general, lo siguiente?:
a. Información sobre plazas disponibles.
b. Descripciones de todas las clases de puestos y sus requisitos.
c. Índice salarial vigente en la institución.
d. Estadísticas relacionadas con incapacidades, vacaciones y evaluación del personal.
(LA RESPUESTA AFIRMATIVA REQUIERE QUE EN LA PÁGINA SE MUESTREN TODOS LOS PUNTOS.)</v>
      </c>
      <c r="C141" s="9" t="str">
        <f>'Para-responder'!D146</f>
        <v>NO</v>
      </c>
      <c r="E141" s="2" t="str">
        <f t="shared" si="21"/>
        <v/>
      </c>
      <c r="F141" s="2" t="str">
        <f t="shared" si="22"/>
        <v>NO</v>
      </c>
      <c r="G141" s="2" t="str">
        <f t="shared" si="23"/>
        <v/>
      </c>
      <c r="J141" s="2" t="s">
        <v>153</v>
      </c>
    </row>
    <row r="142" spans="1:11" ht="39.6" x14ac:dyDescent="0.25">
      <c r="A142" s="6" t="str">
        <f>'Para-responder'!B147</f>
        <v>8.13</v>
      </c>
      <c r="B142" s="31" t="str">
        <f>'Para-responder'!C147</f>
        <v>¿La institución publica en su página de Internet o por otros medios, para conocimiento del público en general, los atestados académicos y de experiencia de los puestos gerenciales y políticos?</v>
      </c>
      <c r="C142" s="9" t="str">
        <f>'Para-responder'!D147</f>
        <v>NO</v>
      </c>
      <c r="E142" s="2" t="str">
        <f t="shared" si="21"/>
        <v/>
      </c>
      <c r="F142" s="2" t="str">
        <f t="shared" si="22"/>
        <v>NO</v>
      </c>
      <c r="G142" s="2" t="str">
        <f t="shared" si="23"/>
        <v/>
      </c>
      <c r="J142" s="2" t="s">
        <v>153</v>
      </c>
    </row>
    <row r="143" spans="1:11" ht="39.6" x14ac:dyDescent="0.25">
      <c r="A143" s="6" t="str">
        <f>'Para-responder'!B148</f>
        <v>8.14</v>
      </c>
      <c r="B143" s="31" t="str">
        <f>'Para-responder'!C148</f>
        <v>¿Los informes de fin de gestión de los funcionarios que han dejado la entidad durante el año, fueron elaborados observando la normativa aplicable y se publicaron en la página de Internet de la institución a más tardar durante la semana posterior a la conclusión del servicio?</v>
      </c>
      <c r="C143" s="9" t="str">
        <f>'Para-responder'!D148</f>
        <v>NO</v>
      </c>
      <c r="E143" s="2" t="str">
        <f t="shared" si="21"/>
        <v/>
      </c>
      <c r="F143" s="2" t="str">
        <f t="shared" si="22"/>
        <v>NO</v>
      </c>
      <c r="G143" s="2" t="str">
        <f t="shared" si="23"/>
        <v/>
      </c>
      <c r="J143" s="2" t="s">
        <v>153</v>
      </c>
    </row>
    <row r="144" spans="1:11" ht="26.4" x14ac:dyDescent="0.25">
      <c r="A144" s="6" t="str">
        <f>'Para-responder'!B149</f>
        <v>8.15</v>
      </c>
      <c r="B144" s="31" t="str">
        <f>'Para-responder'!C149</f>
        <v>¿En la determinación y aplicación de los incrementos salariales por costo de vida se emplean mecanismos que consideren formalmente las estimaciones y supuestos de los ingresos?</v>
      </c>
      <c r="C144" s="9" t="str">
        <f>'Para-responder'!D149</f>
        <v>SI</v>
      </c>
      <c r="E144" s="2" t="str">
        <f t="shared" si="21"/>
        <v>SI</v>
      </c>
      <c r="F144" s="2" t="str">
        <f t="shared" si="22"/>
        <v/>
      </c>
      <c r="G144" s="2" t="str">
        <f t="shared" si="23"/>
        <v/>
      </c>
      <c r="I144" s="2" t="s">
        <v>153</v>
      </c>
    </row>
    <row r="145" spans="1:11" ht="26.4" x14ac:dyDescent="0.25">
      <c r="A145" s="6" t="str">
        <f>'Para-responder'!B150</f>
        <v>8.16</v>
      </c>
      <c r="B145" s="31" t="str">
        <f>'Para-responder'!C150</f>
        <v>¿La institución aplica políticas oficializadas para que el 100% de su personal disfrute de sus vacaciones anualmente?</v>
      </c>
      <c r="C145" s="9" t="str">
        <f>'Para-responder'!D150</f>
        <v>SI</v>
      </c>
      <c r="E145" s="2" t="str">
        <f t="shared" si="21"/>
        <v/>
      </c>
      <c r="F145" s="2" t="str">
        <f t="shared" si="22"/>
        <v/>
      </c>
      <c r="G145" s="2" t="str">
        <f t="shared" si="23"/>
        <v>SI</v>
      </c>
      <c r="K145" s="2" t="s">
        <v>153</v>
      </c>
    </row>
    <row r="146" spans="1:11" ht="26.4" x14ac:dyDescent="0.25">
      <c r="A146" s="6" t="str">
        <f>'Para-responder'!B151</f>
        <v>8.17</v>
      </c>
      <c r="B146" s="31" t="str">
        <f>'Para-responder'!C151</f>
        <v>¿La institución cuenta con un plan de desarrollo de competencias para los puestos de mayor relevancia de la institución?</v>
      </c>
      <c r="C146" s="9" t="str">
        <f>'Para-responder'!D151</f>
        <v>NO</v>
      </c>
      <c r="E146" s="2" t="str">
        <f t="shared" si="21"/>
        <v>NO</v>
      </c>
      <c r="F146" s="2" t="str">
        <f t="shared" si="22"/>
        <v/>
      </c>
      <c r="G146" s="2" t="str">
        <f t="shared" si="23"/>
        <v/>
      </c>
      <c r="I146" s="2" t="s">
        <v>153</v>
      </c>
    </row>
    <row r="147" spans="1:11" x14ac:dyDescent="0.25">
      <c r="A147" s="4"/>
      <c r="B147" s="26"/>
      <c r="C147" s="7"/>
    </row>
    <row r="148" spans="1:11" x14ac:dyDescent="0.25">
      <c r="A148" s="20"/>
      <c r="B148" s="20"/>
      <c r="C148" s="21"/>
      <c r="D148" s="22"/>
      <c r="E148" s="23"/>
      <c r="F148" s="23"/>
      <c r="G148" s="23"/>
      <c r="H148" s="20"/>
      <c r="I148" s="23"/>
      <c r="J148" s="23"/>
      <c r="K148" s="23"/>
    </row>
    <row r="150" spans="1:11" x14ac:dyDescent="0.25">
      <c r="B150" s="12" t="s">
        <v>106</v>
      </c>
      <c r="C150" s="13">
        <f>COUNTIF(C9:C24,"si")</f>
        <v>13</v>
      </c>
      <c r="E150" s="13">
        <f>COUNTIF(E9:E24,"si")</f>
        <v>6</v>
      </c>
      <c r="F150" s="13">
        <f>COUNTIF(F9:F24,"si")</f>
        <v>4</v>
      </c>
      <c r="G150" s="13">
        <f>COUNTIF(G9:G24,"si")</f>
        <v>3</v>
      </c>
    </row>
    <row r="151" spans="1:11" x14ac:dyDescent="0.25">
      <c r="B151" s="12" t="s">
        <v>107</v>
      </c>
      <c r="C151" s="13">
        <f>COUNTIF(C9:C24,"No")</f>
        <v>2</v>
      </c>
      <c r="E151" s="13">
        <f>COUNTIF(E9:E24,"No")</f>
        <v>1</v>
      </c>
      <c r="F151" s="13">
        <f>COUNTIF(F9:F24,"No")</f>
        <v>1</v>
      </c>
      <c r="G151" s="13">
        <f>COUNTIF(G9:G24,"No")</f>
        <v>0</v>
      </c>
    </row>
    <row r="152" spans="1:11" x14ac:dyDescent="0.25">
      <c r="B152" s="12" t="s">
        <v>108</v>
      </c>
      <c r="C152" s="13">
        <f>COUNTIF(C9:C24,"No APLICA")</f>
        <v>0</v>
      </c>
      <c r="E152" s="13">
        <f>COUNTIF(E9:E24,"No APLICA")</f>
        <v>0</v>
      </c>
      <c r="F152" s="13">
        <f>COUNTIF(F9:F24,"No APLICA")</f>
        <v>0</v>
      </c>
      <c r="G152" s="13">
        <f>COUNTIF(G9:G24,"No APLICA")</f>
        <v>0</v>
      </c>
    </row>
    <row r="153" spans="1:11" x14ac:dyDescent="0.25">
      <c r="B153" s="12" t="s">
        <v>342</v>
      </c>
      <c r="C153" s="13">
        <f>IF((SUM(C150:C152)-C152)=0,0,(C150*100/(SUM(C150:C152)-C152)))</f>
        <v>86.666666666666671</v>
      </c>
      <c r="E153" s="13">
        <f>IF((SUM(E150:E152)-E152)=0,0,(E150*100/(SUM(E150:E152)-E152)))</f>
        <v>85.714285714285708</v>
      </c>
      <c r="F153" s="13">
        <f>IF((SUM(F150:F152)-F152)=0,0,(F150*100/(SUM(F150:F152)-F152)))</f>
        <v>80</v>
      </c>
      <c r="G153" s="13">
        <f>IF((SUM(G150:G152)-G152)=0,0,(G150*100/(SUM(G150:G152)-G152)))</f>
        <v>100</v>
      </c>
    </row>
    <row r="154" spans="1:11" x14ac:dyDescent="0.25">
      <c r="A154" s="4"/>
      <c r="B154" s="10"/>
      <c r="C154" s="9"/>
      <c r="E154" s="9"/>
      <c r="F154" s="9"/>
      <c r="G154" s="9"/>
    </row>
    <row r="155" spans="1:11" x14ac:dyDescent="0.25">
      <c r="A155" s="4"/>
      <c r="B155" s="12" t="s">
        <v>106</v>
      </c>
      <c r="C155" s="13">
        <f>COUNTIF(C27:C39,"si")</f>
        <v>6</v>
      </c>
      <c r="E155" s="13">
        <f>COUNTIF(E27:E39,"si")</f>
        <v>2</v>
      </c>
      <c r="F155" s="13">
        <f>COUNTIF(F27:F39,"si")</f>
        <v>3</v>
      </c>
      <c r="G155" s="13">
        <f>COUNTIF(G27:G39,"si")</f>
        <v>1</v>
      </c>
    </row>
    <row r="156" spans="1:11" x14ac:dyDescent="0.25">
      <c r="A156" s="4"/>
      <c r="B156" s="12" t="s">
        <v>107</v>
      </c>
      <c r="C156" s="13">
        <f>COUNTIF(C27:C39,"No")</f>
        <v>6</v>
      </c>
      <c r="E156" s="13">
        <f>COUNTIF(E27:E39,"No")</f>
        <v>2</v>
      </c>
      <c r="F156" s="13">
        <f>COUNTIF(F27:F39,"No")</f>
        <v>1</v>
      </c>
      <c r="G156" s="13">
        <f>COUNTIF(G27:G39,"No")</f>
        <v>3</v>
      </c>
    </row>
    <row r="157" spans="1:11" ht="13.2" x14ac:dyDescent="0.25">
      <c r="A157" s="4"/>
      <c r="B157" s="12" t="s">
        <v>108</v>
      </c>
      <c r="C157" s="13">
        <f>COUNTIF(C27:C39,"No APLICA")</f>
        <v>1</v>
      </c>
      <c r="D157" s="1"/>
      <c r="E157" s="13">
        <f>COUNTIF(E27:E39,"No APLICA")</f>
        <v>1</v>
      </c>
      <c r="F157" s="13">
        <f>COUNTIF(F27:F39,"No APLICA")</f>
        <v>0</v>
      </c>
      <c r="G157" s="13">
        <f>COUNTIF(G27:G39,"No APLICA")</f>
        <v>0</v>
      </c>
    </row>
    <row r="158" spans="1:11" ht="13.2" x14ac:dyDescent="0.25">
      <c r="A158" s="4"/>
      <c r="B158" s="12" t="s">
        <v>343</v>
      </c>
      <c r="C158" s="13">
        <f>IF((SUM(C155:C157)-C157)=0,0,(C155*100/(SUM(C155:C157)-C157)))</f>
        <v>50</v>
      </c>
      <c r="D158" s="1"/>
      <c r="E158" s="13">
        <f>IF((SUM(E155:E157)-E157)=0,0,(E155*100/(SUM(E155:E157)-E157)))</f>
        <v>50</v>
      </c>
      <c r="F158" s="13">
        <f>IF((SUM(F155:F157)-F157)=0,0,(F155*100/(SUM(F155:F157)-F157)))</f>
        <v>75</v>
      </c>
      <c r="G158" s="13">
        <f>IF((SUM(G155:G157)-G157)=0,0,(G155*100/(SUM(G155:G157)-G157)))</f>
        <v>25</v>
      </c>
    </row>
    <row r="159" spans="1:11" x14ac:dyDescent="0.25">
      <c r="A159" s="4"/>
      <c r="B159" s="4"/>
      <c r="C159" s="7"/>
      <c r="E159" s="7"/>
      <c r="F159" s="7"/>
      <c r="G159" s="7"/>
    </row>
    <row r="160" spans="1:11" x14ac:dyDescent="0.25">
      <c r="A160" s="6"/>
      <c r="B160" s="12" t="s">
        <v>106</v>
      </c>
      <c r="C160" s="13">
        <f>COUNTIF(C42:C57,"si")</f>
        <v>10</v>
      </c>
      <c r="E160" s="13">
        <f>COUNTIF(E42:E57,"si")</f>
        <v>3</v>
      </c>
      <c r="F160" s="13">
        <f>COUNTIF(F42:F57,"si")</f>
        <v>2</v>
      </c>
      <c r="G160" s="13">
        <f>COUNTIF(G42:G57,"si")</f>
        <v>5</v>
      </c>
    </row>
    <row r="161" spans="1:7" x14ac:dyDescent="0.25">
      <c r="A161" s="6"/>
      <c r="B161" s="12" t="s">
        <v>107</v>
      </c>
      <c r="C161" s="13">
        <f>COUNTIF(C42:C57,"No")</f>
        <v>6</v>
      </c>
      <c r="E161" s="13">
        <f>COUNTIF(E42:E57,"No")</f>
        <v>3</v>
      </c>
      <c r="F161" s="13">
        <f>COUNTIF(F42:F57,"No")</f>
        <v>2</v>
      </c>
      <c r="G161" s="13">
        <f>COUNTIF(G42:G57,"No")</f>
        <v>1</v>
      </c>
    </row>
    <row r="162" spans="1:7" x14ac:dyDescent="0.25">
      <c r="A162" s="6"/>
      <c r="B162" s="12" t="s">
        <v>108</v>
      </c>
      <c r="C162" s="13">
        <f>COUNTIF(C42:C57,"No APLICA")</f>
        <v>0</v>
      </c>
      <c r="E162" s="13">
        <f>COUNTIF(E42:E57,"No APLICA")</f>
        <v>0</v>
      </c>
      <c r="F162" s="13">
        <f>COUNTIF(F42:F57,"No APLICA")</f>
        <v>0</v>
      </c>
      <c r="G162" s="13">
        <f>COUNTIF(G42:G57,"No APLICA")</f>
        <v>0</v>
      </c>
    </row>
    <row r="163" spans="1:7" x14ac:dyDescent="0.25">
      <c r="A163" s="6"/>
      <c r="B163" s="12" t="s">
        <v>344</v>
      </c>
      <c r="C163" s="13">
        <f>IF((SUM(C160:C162)-C162)=0,0,(C160*100/(SUM(C160:C162)-C162)))</f>
        <v>62.5</v>
      </c>
      <c r="E163" s="13">
        <f>IF((SUM(E160:E162)-E162)=0,0,(E160*100/(SUM(E160:E162)-E162)))</f>
        <v>50</v>
      </c>
      <c r="F163" s="13">
        <f>IF((SUM(F160:F162)-F162)=0,0,(F160*100/(SUM(F160:F162)-F162)))</f>
        <v>50</v>
      </c>
      <c r="G163" s="13">
        <f>IF((SUM(G160:G162)-G162)=0,0,(G160*100/(SUM(G160:G162)-G162)))</f>
        <v>83.333333333333329</v>
      </c>
    </row>
    <row r="164" spans="1:7" x14ac:dyDescent="0.25">
      <c r="A164" s="4"/>
      <c r="B164" s="10"/>
      <c r="C164" s="7"/>
      <c r="E164" s="7"/>
      <c r="F164" s="7"/>
      <c r="G164" s="7"/>
    </row>
    <row r="165" spans="1:7" x14ac:dyDescent="0.25">
      <c r="A165" s="6"/>
      <c r="B165" s="12" t="s">
        <v>106</v>
      </c>
      <c r="C165" s="13">
        <f>COUNTIF(C60:C74,"si")</f>
        <v>10</v>
      </c>
      <c r="E165" s="13">
        <f>COUNTIF(E60:E74,"si")</f>
        <v>4</v>
      </c>
      <c r="F165" s="13">
        <f>COUNTIF(F60:F74,"si")</f>
        <v>2</v>
      </c>
      <c r="G165" s="13">
        <f>COUNTIF(G60:G74,"si")</f>
        <v>4</v>
      </c>
    </row>
    <row r="166" spans="1:7" x14ac:dyDescent="0.25">
      <c r="A166" s="6"/>
      <c r="B166" s="12" t="s">
        <v>107</v>
      </c>
      <c r="C166" s="13">
        <f>COUNTIF(C60:C74,"No")</f>
        <v>5</v>
      </c>
      <c r="E166" s="13">
        <f>COUNTIF(E60:E74,"No")</f>
        <v>2</v>
      </c>
      <c r="F166" s="13">
        <f>COUNTIF(F60:F74,"No")</f>
        <v>2</v>
      </c>
      <c r="G166" s="13">
        <f>COUNTIF(G60:G74,"No")</f>
        <v>1</v>
      </c>
    </row>
    <row r="167" spans="1:7" x14ac:dyDescent="0.25">
      <c r="A167" s="6"/>
      <c r="B167" s="12" t="s">
        <v>108</v>
      </c>
      <c r="C167" s="13">
        <f>COUNTIF(C60:C74,"NO APLICA")</f>
        <v>0</v>
      </c>
      <c r="E167" s="13">
        <f>COUNTIF(E60:E74,"NO APLICA")</f>
        <v>0</v>
      </c>
      <c r="F167" s="13">
        <f>COUNTIF(F60:F74,"NO APLICA")</f>
        <v>0</v>
      </c>
      <c r="G167" s="13">
        <f>COUNTIF(G60:G74,"NO APLICA")</f>
        <v>0</v>
      </c>
    </row>
    <row r="168" spans="1:7" x14ac:dyDescent="0.25">
      <c r="A168" s="6"/>
      <c r="B168" s="12" t="s">
        <v>345</v>
      </c>
      <c r="C168" s="13">
        <f>IF((SUM(C165:C167)-C167)=0,0,(C165*100/(SUM(C165:C167)-C167)))</f>
        <v>66.666666666666671</v>
      </c>
      <c r="E168" s="13">
        <f>IF((SUM(E165:E167)-E167)=0,0,(E165*100/(SUM(E165:E167)-E167)))</f>
        <v>66.666666666666671</v>
      </c>
      <c r="F168" s="13">
        <f>IF((SUM(F165:F167)-F167)=0,0,(F165*100/(SUM(F165:F167)-F167)))</f>
        <v>50</v>
      </c>
      <c r="G168" s="13">
        <f>IF((SUM(G165:G167)-G167)=0,0,(G165*100/(SUM(G165:G167)-G167)))</f>
        <v>80</v>
      </c>
    </row>
    <row r="169" spans="1:7" x14ac:dyDescent="0.25">
      <c r="A169" s="4"/>
      <c r="B169" s="4"/>
      <c r="C169" s="7"/>
      <c r="E169" s="7"/>
      <c r="F169" s="7"/>
      <c r="G169" s="7"/>
    </row>
    <row r="170" spans="1:7" x14ac:dyDescent="0.25">
      <c r="A170" s="6"/>
      <c r="B170" s="12" t="s">
        <v>106</v>
      </c>
      <c r="C170" s="13">
        <f>COUNTIF(C77:C94,"si")</f>
        <v>14</v>
      </c>
      <c r="E170" s="13">
        <f>COUNTIF(E77:E94,"si")</f>
        <v>4</v>
      </c>
      <c r="F170" s="13">
        <f>COUNTIF(F77:F94,"si")</f>
        <v>8</v>
      </c>
      <c r="G170" s="13">
        <f>COUNTIF(G77:G94,"si")</f>
        <v>2</v>
      </c>
    </row>
    <row r="171" spans="1:7" x14ac:dyDescent="0.25">
      <c r="A171" s="6"/>
      <c r="B171" s="12" t="s">
        <v>107</v>
      </c>
      <c r="C171" s="13">
        <f>COUNTIF(C77:C94,"No")</f>
        <v>4</v>
      </c>
      <c r="E171" s="13">
        <f>COUNTIF(E77:E94,"No")</f>
        <v>1</v>
      </c>
      <c r="F171" s="13">
        <f>COUNTIF(F77:F94,"No")</f>
        <v>2</v>
      </c>
      <c r="G171" s="13">
        <f>COUNTIF(G77:G94,"No")</f>
        <v>1</v>
      </c>
    </row>
    <row r="172" spans="1:7" x14ac:dyDescent="0.25">
      <c r="A172" s="6"/>
      <c r="B172" s="12" t="s">
        <v>108</v>
      </c>
      <c r="C172" s="13">
        <f>COUNTIF(C77:C94,"No APLICA")</f>
        <v>0</v>
      </c>
      <c r="E172" s="13">
        <f>COUNTIF(E77:E94,"No APLICA")</f>
        <v>0</v>
      </c>
      <c r="F172" s="13">
        <f>COUNTIF(F77:F94,"No APLICA")</f>
        <v>0</v>
      </c>
      <c r="G172" s="13">
        <f>COUNTIF(G77:G94,"No APLICA")</f>
        <v>0</v>
      </c>
    </row>
    <row r="173" spans="1:7" x14ac:dyDescent="0.25">
      <c r="A173" s="6"/>
      <c r="B173" s="12" t="s">
        <v>346</v>
      </c>
      <c r="C173" s="13">
        <f>IF((SUM(C170:C172)-C172)=0,0,(C170*100/(SUM(C170:C172)-C172)))</f>
        <v>77.777777777777771</v>
      </c>
      <c r="E173" s="13">
        <f>IF((SUM(E170:E172)-E172)=0,0,(E170*100/(SUM(E170:E172)-E172)))</f>
        <v>80</v>
      </c>
      <c r="F173" s="13">
        <f>IF((SUM(F170:F172)-F172)=0,0,(F170*100/(SUM(F170:F172)-F172)))</f>
        <v>80</v>
      </c>
      <c r="G173" s="13">
        <f>IF((SUM(G170:G172)-G172)=0,0,(G170*100/(SUM(G170:G172)-G172)))</f>
        <v>66.666666666666671</v>
      </c>
    </row>
    <row r="174" spans="1:7" x14ac:dyDescent="0.25">
      <c r="A174" s="4"/>
      <c r="B174" s="25"/>
      <c r="C174" s="7"/>
      <c r="E174" s="7"/>
      <c r="F174" s="7"/>
      <c r="G174" s="7"/>
    </row>
    <row r="175" spans="1:7" x14ac:dyDescent="0.25">
      <c r="A175" s="4"/>
      <c r="B175" s="12" t="s">
        <v>106</v>
      </c>
      <c r="C175" s="13">
        <f>COUNTIF(C97:C112,"si")</f>
        <v>4</v>
      </c>
      <c r="E175" s="13">
        <f>COUNTIF(E97:E112,"si")</f>
        <v>2</v>
      </c>
      <c r="F175" s="13">
        <f>COUNTIF(F97:F112,"si")</f>
        <v>1</v>
      </c>
      <c r="G175" s="13">
        <f>COUNTIF(G97:G112,"si")</f>
        <v>1</v>
      </c>
    </row>
    <row r="176" spans="1:7" x14ac:dyDescent="0.25">
      <c r="A176" s="4"/>
      <c r="B176" s="12" t="s">
        <v>107</v>
      </c>
      <c r="C176" s="13">
        <f>COUNTIF(C97:C112,"No")</f>
        <v>12</v>
      </c>
      <c r="E176" s="13">
        <f>COUNTIF(E97:E112,"No")</f>
        <v>5</v>
      </c>
      <c r="F176" s="13">
        <f>COUNTIF(F97:F112,"No")</f>
        <v>3</v>
      </c>
      <c r="G176" s="13">
        <f>COUNTIF(G97:G112,"No")</f>
        <v>4</v>
      </c>
    </row>
    <row r="177" spans="1:11" x14ac:dyDescent="0.25">
      <c r="A177" s="4"/>
      <c r="B177" s="12" t="s">
        <v>108</v>
      </c>
      <c r="C177" s="13">
        <f>COUNTIF(C97:C112,"No APLICA")</f>
        <v>0</v>
      </c>
      <c r="E177" s="13">
        <f>COUNTIF(E97:E112,"No APLICA")</f>
        <v>0</v>
      </c>
      <c r="F177" s="13">
        <f>COUNTIF(F97:F112,"No APLICA")</f>
        <v>0</v>
      </c>
      <c r="G177" s="13">
        <f>COUNTIF(G97:G112,"No APLICA")</f>
        <v>0</v>
      </c>
    </row>
    <row r="178" spans="1:11" x14ac:dyDescent="0.25">
      <c r="A178" s="4"/>
      <c r="B178" s="12" t="s">
        <v>347</v>
      </c>
      <c r="C178" s="13">
        <f>IF((SUM(C175:C177)-C177)=0,0,(C175*100/(SUM(C175:C177)-C177)))</f>
        <v>25</v>
      </c>
      <c r="E178" s="13">
        <f>IF((SUM(E175:E177)-E177)=0,0,(E175*100/(SUM(E175:E177)-E177)))</f>
        <v>28.571428571428573</v>
      </c>
      <c r="F178" s="13">
        <f>IF((SUM(F175:F177)-F177)=0,0,(F175*100/(SUM(F175:F177)-F177)))</f>
        <v>25</v>
      </c>
      <c r="G178" s="13">
        <f>IF((SUM(G175:G177)-G177)=0,0,(G175*100/(SUM(G175:G177)-G177)))</f>
        <v>20</v>
      </c>
    </row>
    <row r="179" spans="1:11" x14ac:dyDescent="0.25">
      <c r="A179" s="4"/>
      <c r="B179" s="10"/>
      <c r="C179" s="7"/>
      <c r="E179" s="7"/>
      <c r="F179" s="7"/>
      <c r="G179" s="7"/>
    </row>
    <row r="180" spans="1:11" x14ac:dyDescent="0.25">
      <c r="A180" s="6"/>
      <c r="B180" s="12" t="s">
        <v>106</v>
      </c>
      <c r="C180" s="13">
        <f>COUNTIF(C115:C127,"si")</f>
        <v>10</v>
      </c>
      <c r="E180" s="13">
        <f>COUNTIF(E115:E127,"si")</f>
        <v>5</v>
      </c>
      <c r="F180" s="13">
        <f>COUNTIF(F115:F127,"si")</f>
        <v>2</v>
      </c>
      <c r="G180" s="13">
        <f>COUNTIF(G115:G127,"si")</f>
        <v>3</v>
      </c>
    </row>
    <row r="181" spans="1:11" x14ac:dyDescent="0.25">
      <c r="A181" s="6"/>
      <c r="B181" s="12" t="s">
        <v>107</v>
      </c>
      <c r="C181" s="13">
        <f>COUNTIF(C115:C127,"No")</f>
        <v>3</v>
      </c>
      <c r="E181" s="13">
        <f>COUNTIF(E115:E127,"No")</f>
        <v>1</v>
      </c>
      <c r="F181" s="13">
        <f>COUNTIF(F115:F127,"No")</f>
        <v>2</v>
      </c>
      <c r="G181" s="13">
        <f>COUNTIF(G115:G127,"No")</f>
        <v>0</v>
      </c>
    </row>
    <row r="182" spans="1:11" x14ac:dyDescent="0.25">
      <c r="A182" s="6"/>
      <c r="B182" s="12" t="s">
        <v>108</v>
      </c>
      <c r="C182" s="13">
        <f>COUNTIF(C115:C127,"No APLICA")</f>
        <v>0</v>
      </c>
      <c r="E182" s="13">
        <f>COUNTIF(E115:E127,"No APLICA")</f>
        <v>0</v>
      </c>
      <c r="F182" s="13">
        <f>COUNTIF(F115:F127,"No APLICA")</f>
        <v>0</v>
      </c>
      <c r="G182" s="13">
        <f>COUNTIF(G115:G127,"No APLICA")</f>
        <v>0</v>
      </c>
    </row>
    <row r="183" spans="1:11" x14ac:dyDescent="0.25">
      <c r="A183" s="6"/>
      <c r="B183" s="12" t="s">
        <v>348</v>
      </c>
      <c r="C183" s="13">
        <f>IF((SUM(C180:C182)-C182)=0,0,(C180*100/(SUM(C180:C182)-C182)))</f>
        <v>76.92307692307692</v>
      </c>
      <c r="E183" s="13">
        <f>IF((SUM(E180:E182)-E182)=0,0,(E180*100/(SUM(E180:E182)-E182)))</f>
        <v>83.333333333333329</v>
      </c>
      <c r="F183" s="13">
        <f>IF((SUM(F180:F182)-F182)=0,0,(F180*100/(SUM(F180:F182)-F182)))</f>
        <v>50</v>
      </c>
      <c r="G183" s="13">
        <f>IF((SUM(G180:G182)-G182)=0,0,(G180*100/(SUM(G180:G182)-G182)))</f>
        <v>100</v>
      </c>
    </row>
    <row r="184" spans="1:11" x14ac:dyDescent="0.25">
      <c r="A184" s="6"/>
      <c r="B184" s="10"/>
      <c r="C184" s="7"/>
      <c r="E184" s="7"/>
      <c r="F184" s="7"/>
      <c r="G184" s="7"/>
    </row>
    <row r="185" spans="1:11" x14ac:dyDescent="0.25">
      <c r="B185" s="12" t="s">
        <v>106</v>
      </c>
      <c r="C185" s="13">
        <f>COUNTIF(C130:C146,"si")</f>
        <v>10</v>
      </c>
      <c r="E185" s="13">
        <f>COUNTIF(E130:E146,"si")</f>
        <v>4</v>
      </c>
      <c r="F185" s="13">
        <f>COUNTIF(F130:F146,"si")</f>
        <v>3</v>
      </c>
      <c r="G185" s="13">
        <f>COUNTIF(G130:G146,"si")</f>
        <v>3</v>
      </c>
    </row>
    <row r="186" spans="1:11" x14ac:dyDescent="0.25">
      <c r="B186" s="12" t="s">
        <v>107</v>
      </c>
      <c r="C186" s="13">
        <f>COUNTIF(C130:C146,"No")</f>
        <v>7</v>
      </c>
      <c r="E186" s="13">
        <f>COUNTIF(E130:E146,"No")</f>
        <v>2</v>
      </c>
      <c r="F186" s="13">
        <f>COUNTIF(F130:F146,"No")</f>
        <v>3</v>
      </c>
      <c r="G186" s="13">
        <f>COUNTIF(G130:G146,"No")</f>
        <v>2</v>
      </c>
    </row>
    <row r="187" spans="1:11" x14ac:dyDescent="0.25">
      <c r="B187" s="12" t="s">
        <v>108</v>
      </c>
      <c r="C187" s="13">
        <f>COUNTIF(C130:C146,"No APLICA")</f>
        <v>0</v>
      </c>
      <c r="E187" s="13">
        <f>COUNTIF(E130:E146,"No APLICA")</f>
        <v>0</v>
      </c>
      <c r="F187" s="13">
        <f>COUNTIF(F130:F146,"No APLICA")</f>
        <v>0</v>
      </c>
      <c r="G187" s="13">
        <f>COUNTIF(G130:G146,"No APLICA")</f>
        <v>0</v>
      </c>
    </row>
    <row r="188" spans="1:11" x14ac:dyDescent="0.25">
      <c r="B188" s="12" t="s">
        <v>349</v>
      </c>
      <c r="C188" s="13">
        <f>IF((SUM(C185:C187)-C187)=0,0,(C185*100/(SUM(C185:C187)-C187)))</f>
        <v>58.823529411764703</v>
      </c>
      <c r="E188" s="13">
        <f>IF((SUM(E185:E187)-E187)=0,0,(E185*100/(SUM(E185:E187)-E187)))</f>
        <v>66.666666666666671</v>
      </c>
      <c r="F188" s="13">
        <f>IF((SUM(F185:F187)-F187)=0,0,(F185*100/(SUM(F185:F187)-F187)))</f>
        <v>50</v>
      </c>
      <c r="G188" s="13">
        <f>IF((SUM(G185:G187)-G187)=0,0,(G185*100/(SUM(G185:G187)-G187)))</f>
        <v>60</v>
      </c>
    </row>
    <row r="189" spans="1:11" x14ac:dyDescent="0.25">
      <c r="E189" s="11"/>
      <c r="F189" s="11"/>
      <c r="G189" s="11"/>
    </row>
    <row r="190" spans="1:11" x14ac:dyDescent="0.25">
      <c r="A190" s="20"/>
      <c r="B190" s="20"/>
      <c r="C190" s="21"/>
      <c r="D190" s="22"/>
      <c r="E190" s="21"/>
      <c r="F190" s="21"/>
      <c r="G190" s="21"/>
      <c r="H190" s="20"/>
      <c r="I190" s="23"/>
      <c r="J190" s="23"/>
      <c r="K190" s="23"/>
    </row>
    <row r="191" spans="1:11" x14ac:dyDescent="0.25">
      <c r="A191" s="4"/>
      <c r="B191" s="4"/>
      <c r="C191" s="7"/>
      <c r="E191" s="7"/>
      <c r="F191" s="7"/>
      <c r="G191" s="7"/>
    </row>
    <row r="192" spans="1:11" x14ac:dyDescent="0.25">
      <c r="A192" s="27"/>
      <c r="B192" s="12" t="s">
        <v>111</v>
      </c>
      <c r="C192" s="15">
        <f>C150+C155+C160+C165+C170+C175+C180+C185</f>
        <v>77</v>
      </c>
      <c r="E192" s="15">
        <f t="shared" ref="E192:G194" si="24">E150+E155+E160+E165+E170+E175+E180+E185</f>
        <v>30</v>
      </c>
      <c r="F192" s="15">
        <f t="shared" si="24"/>
        <v>25</v>
      </c>
      <c r="G192" s="15">
        <f t="shared" si="24"/>
        <v>22</v>
      </c>
    </row>
    <row r="193" spans="1:11" x14ac:dyDescent="0.25">
      <c r="A193" s="27"/>
      <c r="B193" s="12" t="s">
        <v>112</v>
      </c>
      <c r="C193" s="15">
        <f>C151+C156+C161+C166+C171+C176+C181+C186</f>
        <v>45</v>
      </c>
      <c r="E193" s="15">
        <f t="shared" si="24"/>
        <v>17</v>
      </c>
      <c r="F193" s="15">
        <f t="shared" si="24"/>
        <v>16</v>
      </c>
      <c r="G193" s="15">
        <f t="shared" si="24"/>
        <v>12</v>
      </c>
    </row>
    <row r="194" spans="1:11" x14ac:dyDescent="0.25">
      <c r="A194" s="27"/>
      <c r="B194" s="12" t="s">
        <v>113</v>
      </c>
      <c r="C194" s="15">
        <f>C152+C157+C162+C167+C172+C177+C182+C187</f>
        <v>1</v>
      </c>
      <c r="E194" s="15">
        <f t="shared" si="24"/>
        <v>1</v>
      </c>
      <c r="F194" s="15">
        <f t="shared" si="24"/>
        <v>0</v>
      </c>
      <c r="G194" s="15">
        <f t="shared" si="24"/>
        <v>0</v>
      </c>
    </row>
    <row r="195" spans="1:11" x14ac:dyDescent="0.25">
      <c r="A195" s="27"/>
      <c r="B195" s="12" t="s">
        <v>350</v>
      </c>
      <c r="C195" s="15">
        <f>IF((SUM(C192:C194)-C194)=0,0,(C192*100/(SUM(C192:C194)-C194)))</f>
        <v>63.114754098360656</v>
      </c>
      <c r="E195" s="15">
        <f>IF((SUM(E192:E194)-E194)=0,0,(E192*100/(SUM(E192:E194)-E194)))</f>
        <v>63.829787234042556</v>
      </c>
      <c r="F195" s="15">
        <f>IF((SUM(F192:F194)-F194)=0,0,(F192*100/(SUM(F192:F194)-F194)))</f>
        <v>60.975609756097562</v>
      </c>
      <c r="G195" s="15">
        <f>IF((SUM(G192:G194)-G194)=0,0,(G192*100/(SUM(G192:G194)-G194)))</f>
        <v>64.705882352941174</v>
      </c>
    </row>
    <row r="196" spans="1:11" x14ac:dyDescent="0.25">
      <c r="A196" s="27"/>
      <c r="B196" s="27"/>
      <c r="C196" s="7"/>
      <c r="E196" s="7"/>
      <c r="F196" s="7"/>
      <c r="G196" s="7"/>
    </row>
    <row r="197" spans="1:11" x14ac:dyDescent="0.25">
      <c r="A197" s="20"/>
      <c r="B197" s="20"/>
      <c r="C197" s="21"/>
      <c r="D197" s="22"/>
      <c r="E197" s="21"/>
      <c r="F197" s="21"/>
      <c r="G197" s="21"/>
      <c r="H197" s="20"/>
      <c r="I197" s="23"/>
      <c r="J197" s="23"/>
      <c r="K197" s="23"/>
    </row>
    <row r="198" spans="1:11" x14ac:dyDescent="0.25">
      <c r="A198" s="27"/>
      <c r="B198" s="27"/>
      <c r="C198" s="7"/>
      <c r="E198" s="7"/>
      <c r="F198" s="7"/>
      <c r="G198" s="7"/>
    </row>
    <row r="199" spans="1:11" x14ac:dyDescent="0.25">
      <c r="A199" s="27"/>
      <c r="B199" s="28" t="str">
        <f>B153</f>
        <v>Puntaje PLANIFICACIÓN</v>
      </c>
      <c r="C199" s="29">
        <f>C153</f>
        <v>86.666666666666671</v>
      </c>
      <c r="E199" s="29">
        <f>E153</f>
        <v>85.714285714285708</v>
      </c>
      <c r="F199" s="29">
        <f>F153</f>
        <v>80</v>
      </c>
      <c r="G199" s="29">
        <f>G153</f>
        <v>100</v>
      </c>
    </row>
    <row r="200" spans="1:11" x14ac:dyDescent="0.25">
      <c r="A200" s="27"/>
      <c r="B200" s="28" t="str">
        <f>B158</f>
        <v>Puntaje FINANCIERO CONTABLE</v>
      </c>
      <c r="C200" s="29">
        <f>C158</f>
        <v>50</v>
      </c>
      <c r="E200" s="29">
        <f>E158</f>
        <v>50</v>
      </c>
      <c r="F200" s="29">
        <f>F158</f>
        <v>75</v>
      </c>
      <c r="G200" s="29">
        <f>G158</f>
        <v>25</v>
      </c>
    </row>
    <row r="201" spans="1:11" x14ac:dyDescent="0.25">
      <c r="A201" s="27"/>
      <c r="B201" s="28" t="str">
        <f>B163</f>
        <v>Puntaje CONTROL INTERNO INSTITUCIONAL</v>
      </c>
      <c r="C201" s="29">
        <f>C163</f>
        <v>62.5</v>
      </c>
      <c r="E201" s="29">
        <f>E163</f>
        <v>50</v>
      </c>
      <c r="F201" s="29">
        <f>F163</f>
        <v>50</v>
      </c>
      <c r="G201" s="29">
        <f>G163</f>
        <v>83.333333333333329</v>
      </c>
    </row>
    <row r="202" spans="1:11" x14ac:dyDescent="0.25">
      <c r="A202" s="27"/>
      <c r="B202" s="28" t="str">
        <f>B168</f>
        <v>Puntaje CONTRATACIÓN ADMINISTRATIVA</v>
      </c>
      <c r="C202" s="29">
        <f>C168</f>
        <v>66.666666666666671</v>
      </c>
      <c r="E202" s="29">
        <f>E168</f>
        <v>66.666666666666671</v>
      </c>
      <c r="F202" s="29">
        <f>F168</f>
        <v>50</v>
      </c>
      <c r="G202" s="29">
        <f>G168</f>
        <v>80</v>
      </c>
    </row>
    <row r="203" spans="1:11" x14ac:dyDescent="0.25">
      <c r="A203" s="27"/>
      <c r="B203" s="28" t="str">
        <f>B173</f>
        <v>Puntaje PRESUPUESTO</v>
      </c>
      <c r="C203" s="29">
        <f>C173</f>
        <v>77.777777777777771</v>
      </c>
      <c r="E203" s="29">
        <f>E173</f>
        <v>80</v>
      </c>
      <c r="F203" s="29">
        <f>F173</f>
        <v>80</v>
      </c>
      <c r="G203" s="29">
        <f>G173</f>
        <v>66.666666666666671</v>
      </c>
    </row>
    <row r="204" spans="1:11" x14ac:dyDescent="0.25">
      <c r="A204" s="27"/>
      <c r="B204" s="28" t="str">
        <f>B178</f>
        <v>Puntaje TECNOLOGÍAS DE LA INFORMACIÓN</v>
      </c>
      <c r="C204" s="29">
        <f>C178</f>
        <v>25</v>
      </c>
      <c r="E204" s="29">
        <f>E178</f>
        <v>28.571428571428573</v>
      </c>
      <c r="F204" s="29">
        <f>F178</f>
        <v>25</v>
      </c>
      <c r="G204" s="29">
        <f>G178</f>
        <v>20</v>
      </c>
      <c r="I204" s="1"/>
      <c r="J204" s="1"/>
      <c r="K204" s="1"/>
    </row>
    <row r="205" spans="1:11" x14ac:dyDescent="0.25">
      <c r="A205" s="27"/>
      <c r="B205" s="28" t="str">
        <f>B183</f>
        <v>Puntaje SERVICIO AL USUARIO</v>
      </c>
      <c r="C205" s="29">
        <f>C183</f>
        <v>76.92307692307692</v>
      </c>
      <c r="E205" s="29">
        <f>E183</f>
        <v>83.333333333333329</v>
      </c>
      <c r="F205" s="29">
        <f>F183</f>
        <v>50</v>
      </c>
      <c r="G205" s="29">
        <f>G183</f>
        <v>100</v>
      </c>
      <c r="I205" s="1"/>
      <c r="J205" s="1"/>
      <c r="K205" s="1"/>
    </row>
    <row r="206" spans="1:11" x14ac:dyDescent="0.25">
      <c r="A206" s="27"/>
      <c r="B206" s="28" t="str">
        <f>B188</f>
        <v>Puntaje RECURSOS HUMANOS</v>
      </c>
      <c r="C206" s="29">
        <f>C188</f>
        <v>58.823529411764703</v>
      </c>
      <c r="E206" s="29">
        <f>E188</f>
        <v>66.666666666666671</v>
      </c>
      <c r="F206" s="29">
        <f>F188</f>
        <v>50</v>
      </c>
      <c r="G206" s="29">
        <f>G188</f>
        <v>60</v>
      </c>
      <c r="I206" s="1"/>
      <c r="J206" s="1"/>
      <c r="K206" s="1"/>
    </row>
    <row r="207" spans="1:11" x14ac:dyDescent="0.25">
      <c r="A207" s="27"/>
      <c r="B207" s="28"/>
      <c r="C207" s="29"/>
      <c r="E207" s="29"/>
      <c r="F207" s="29"/>
      <c r="G207" s="29"/>
      <c r="I207" s="1"/>
      <c r="J207" s="1"/>
      <c r="K207" s="1"/>
    </row>
    <row r="208" spans="1:11" x14ac:dyDescent="0.25">
      <c r="A208" s="27"/>
      <c r="B208" s="16" t="str">
        <f>B195</f>
        <v>PUNTAJE GLOBAL DEL IGI</v>
      </c>
      <c r="C208" s="17">
        <f>C195</f>
        <v>63.114754098360656</v>
      </c>
      <c r="E208" s="17">
        <f>E195</f>
        <v>63.829787234042556</v>
      </c>
      <c r="F208" s="17">
        <f>F195</f>
        <v>60.975609756097562</v>
      </c>
      <c r="G208" s="17">
        <f>G195</f>
        <v>64.705882352941174</v>
      </c>
      <c r="I208" s="1"/>
      <c r="J208" s="1"/>
      <c r="K208" s="1"/>
    </row>
  </sheetData>
  <sheetProtection password="D3B5" sheet="1" objects="1" scenarios="1"/>
  <protectedRanges>
    <protectedRange sqref="C179 C169 C164 C174 C184 C154 C9:C25 C27:C147 E179:G179 E169:G169 E164:G164 E174:G174 E184:G184 E154:G154" name="Rango2_1"/>
  </protectedRanges>
  <mergeCells count="2">
    <mergeCell ref="A1:C1"/>
    <mergeCell ref="A3:B3"/>
  </mergeCells>
  <dataValidations count="1">
    <dataValidation type="list" allowBlank="1" showInputMessage="1" showErrorMessage="1" sqref="C128 C25">
      <formula1>noap</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topLeftCell="A4" workbookViewId="0">
      <selection activeCell="D26" sqref="D26"/>
    </sheetView>
  </sheetViews>
  <sheetFormatPr baseColWidth="10" defaultColWidth="11.5546875" defaultRowHeight="13.8" x14ac:dyDescent="0.3"/>
  <cols>
    <col min="1" max="1" width="4.6640625" style="34" customWidth="1"/>
    <col min="2" max="2" width="51.44140625" style="34" customWidth="1"/>
    <col min="3" max="3" width="2.33203125" style="53" customWidth="1"/>
    <col min="4" max="4" width="15.88671875" style="53" customWidth="1"/>
    <col min="5" max="6" width="2.33203125" style="53" customWidth="1"/>
    <col min="7" max="7" width="15.88671875" style="53" customWidth="1"/>
    <col min="8" max="8" width="2.33203125" style="53" customWidth="1"/>
    <col min="9" max="9" width="15.88671875" style="53" customWidth="1"/>
    <col min="10" max="10" width="2.33203125" style="53" customWidth="1"/>
    <col min="11" max="11" width="15.88671875" style="53" customWidth="1"/>
    <col min="12" max="12" width="4.6640625" style="34" customWidth="1"/>
    <col min="13" max="23" width="11.5546875" style="34" customWidth="1"/>
    <col min="24" max="24" width="4.6640625" style="34" hidden="1" customWidth="1"/>
    <col min="25" max="27" width="19.5546875" style="34" hidden="1" customWidth="1"/>
    <col min="28" max="28" width="4.6640625" style="34" hidden="1" customWidth="1"/>
    <col min="29" max="29" width="11.5546875" style="34" customWidth="1"/>
    <col min="30" max="16384" width="11.5546875" style="34"/>
  </cols>
  <sheetData>
    <row r="1" spans="1:28" x14ac:dyDescent="0.3">
      <c r="A1" s="94"/>
      <c r="B1" s="95"/>
      <c r="C1" s="96"/>
      <c r="D1" s="97"/>
      <c r="E1" s="96"/>
      <c r="F1" s="96"/>
      <c r="G1" s="97"/>
      <c r="H1" s="96"/>
      <c r="I1" s="97"/>
      <c r="J1" s="96"/>
      <c r="K1" s="97"/>
      <c r="L1" s="98"/>
      <c r="X1" s="35"/>
      <c r="Y1" s="36"/>
      <c r="Z1" s="36"/>
      <c r="AA1" s="36"/>
      <c r="AB1" s="37"/>
    </row>
    <row r="2" spans="1:28" ht="23.4" x14ac:dyDescent="0.3">
      <c r="A2" s="99"/>
      <c r="B2" s="175" t="s">
        <v>416</v>
      </c>
      <c r="C2" s="175"/>
      <c r="D2" s="175"/>
      <c r="E2" s="175"/>
      <c r="F2" s="175"/>
      <c r="G2" s="175"/>
      <c r="H2" s="175"/>
      <c r="I2" s="175"/>
      <c r="J2" s="175"/>
      <c r="K2" s="175"/>
      <c r="L2" s="100"/>
      <c r="M2" s="38"/>
      <c r="N2" s="38"/>
      <c r="O2" s="38"/>
      <c r="P2" s="38"/>
      <c r="Q2" s="38"/>
      <c r="R2" s="38"/>
      <c r="S2" s="38"/>
      <c r="T2" s="38"/>
      <c r="U2" s="38"/>
      <c r="V2" s="38"/>
      <c r="W2" s="38"/>
      <c r="X2" s="39"/>
      <c r="Y2" s="174" t="s">
        <v>156</v>
      </c>
      <c r="Z2" s="174" t="s">
        <v>155</v>
      </c>
      <c r="AA2" s="174" t="s">
        <v>33</v>
      </c>
      <c r="AB2" s="40"/>
    </row>
    <row r="3" spans="1:28" ht="15.6" x14ac:dyDescent="0.3">
      <c r="A3" s="99"/>
      <c r="B3" s="176" t="str">
        <f>'Para-responder'!E4</f>
        <v>Oficina Nacional de Semillas</v>
      </c>
      <c r="C3" s="176"/>
      <c r="D3" s="176"/>
      <c r="E3" s="176"/>
      <c r="F3" s="176"/>
      <c r="G3" s="176"/>
      <c r="H3" s="176"/>
      <c r="I3" s="176"/>
      <c r="J3" s="176"/>
      <c r="K3" s="176"/>
      <c r="L3" s="100"/>
      <c r="M3" s="38"/>
      <c r="N3" s="38"/>
      <c r="O3" s="38"/>
      <c r="P3" s="38"/>
      <c r="Q3" s="38"/>
      <c r="R3" s="38"/>
      <c r="S3" s="38"/>
      <c r="T3" s="38"/>
      <c r="U3" s="38"/>
      <c r="V3" s="38"/>
      <c r="W3" s="38"/>
      <c r="X3" s="39"/>
      <c r="Y3" s="174" t="s">
        <v>35</v>
      </c>
      <c r="Z3" s="174"/>
      <c r="AA3" s="174"/>
      <c r="AB3" s="40"/>
    </row>
    <row r="4" spans="1:28" ht="15.6" x14ac:dyDescent="0.3">
      <c r="A4" s="101"/>
      <c r="B4" s="102"/>
      <c r="C4" s="102"/>
      <c r="D4" s="102"/>
      <c r="E4" s="103"/>
      <c r="F4" s="103"/>
      <c r="G4" s="103"/>
      <c r="H4" s="103"/>
      <c r="I4" s="103"/>
      <c r="J4" s="103"/>
      <c r="K4" s="103"/>
      <c r="L4" s="104"/>
      <c r="M4" s="38"/>
      <c r="N4" s="38"/>
      <c r="O4" s="38"/>
      <c r="P4" s="38"/>
      <c r="Q4" s="38"/>
      <c r="R4" s="38"/>
      <c r="S4" s="38"/>
      <c r="T4" s="38"/>
      <c r="U4" s="38"/>
      <c r="V4" s="38"/>
      <c r="W4" s="38"/>
      <c r="X4" s="39"/>
      <c r="Y4" s="41"/>
      <c r="Z4" s="41"/>
      <c r="AA4" s="41"/>
      <c r="AB4" s="40"/>
    </row>
    <row r="5" spans="1:28" ht="15.6" x14ac:dyDescent="0.3">
      <c r="A5" s="105"/>
      <c r="B5" s="106"/>
      <c r="C5" s="106"/>
      <c r="D5" s="107"/>
      <c r="E5" s="108"/>
      <c r="F5" s="108"/>
      <c r="G5" s="108"/>
      <c r="H5" s="108"/>
      <c r="I5" s="108"/>
      <c r="J5" s="108"/>
      <c r="K5" s="108"/>
      <c r="L5" s="109"/>
      <c r="M5" s="38"/>
      <c r="N5" s="38"/>
      <c r="O5" s="38"/>
      <c r="P5" s="38"/>
      <c r="Q5" s="38"/>
      <c r="R5" s="38"/>
      <c r="S5" s="38"/>
      <c r="T5" s="38"/>
      <c r="U5" s="38"/>
      <c r="V5" s="38"/>
      <c r="W5" s="38"/>
      <c r="X5" s="42"/>
      <c r="Y5" s="33"/>
      <c r="Z5" s="33"/>
      <c r="AA5" s="33"/>
      <c r="AB5" s="43"/>
    </row>
    <row r="6" spans="1:28" ht="15.6" x14ac:dyDescent="0.3">
      <c r="A6" s="110"/>
      <c r="B6" s="108"/>
      <c r="C6" s="111"/>
      <c r="D6" s="112"/>
      <c r="E6" s="113"/>
      <c r="F6" s="108"/>
      <c r="G6" s="108"/>
      <c r="H6" s="108"/>
      <c r="I6" s="108"/>
      <c r="J6" s="108"/>
      <c r="K6" s="108"/>
      <c r="L6" s="114"/>
      <c r="M6" s="44"/>
      <c r="N6" s="44"/>
      <c r="O6" s="44"/>
      <c r="P6" s="44"/>
      <c r="Q6" s="44"/>
      <c r="R6" s="44"/>
      <c r="S6" s="44"/>
      <c r="T6" s="44"/>
      <c r="U6" s="44"/>
      <c r="V6" s="44"/>
      <c r="W6" s="44"/>
      <c r="X6" s="45"/>
      <c r="Y6" s="46"/>
      <c r="Z6" s="46"/>
      <c r="AA6" s="46"/>
      <c r="AB6" s="47"/>
    </row>
    <row r="7" spans="1:28" ht="57" x14ac:dyDescent="0.3">
      <c r="A7" s="110"/>
      <c r="B7" s="108"/>
      <c r="C7" s="110"/>
      <c r="D7" s="115" t="s">
        <v>414</v>
      </c>
      <c r="E7" s="114"/>
      <c r="F7" s="108"/>
      <c r="G7" s="115" t="s">
        <v>156</v>
      </c>
      <c r="H7" s="108"/>
      <c r="I7" s="115" t="s">
        <v>155</v>
      </c>
      <c r="J7" s="108"/>
      <c r="K7" s="115" t="s">
        <v>341</v>
      </c>
      <c r="L7" s="114"/>
      <c r="M7" s="44"/>
      <c r="N7" s="44"/>
      <c r="O7" s="44"/>
      <c r="P7" s="44"/>
      <c r="Q7" s="44"/>
      <c r="R7" s="44"/>
      <c r="S7" s="44"/>
      <c r="T7" s="44"/>
      <c r="U7" s="44"/>
      <c r="V7" s="44"/>
      <c r="W7" s="44"/>
      <c r="X7" s="45"/>
      <c r="Y7" s="46"/>
      <c r="Z7" s="46"/>
      <c r="AA7" s="46"/>
      <c r="AB7" s="47"/>
    </row>
    <row r="8" spans="1:28" ht="15.6" x14ac:dyDescent="0.3">
      <c r="A8" s="110"/>
      <c r="B8" s="108"/>
      <c r="C8" s="110"/>
      <c r="D8" s="108"/>
      <c r="E8" s="114"/>
      <c r="F8" s="108"/>
      <c r="G8" s="108"/>
      <c r="H8" s="108"/>
      <c r="I8" s="108"/>
      <c r="J8" s="108"/>
      <c r="K8" s="108"/>
      <c r="L8" s="114"/>
      <c r="M8" s="44"/>
      <c r="N8" s="44"/>
      <c r="O8" s="44"/>
      <c r="P8" s="44"/>
      <c r="Q8" s="44"/>
      <c r="R8" s="44"/>
      <c r="S8" s="44"/>
      <c r="T8" s="44"/>
      <c r="U8" s="44"/>
      <c r="V8" s="44"/>
      <c r="W8" s="44"/>
      <c r="X8" s="45"/>
      <c r="Y8" s="46"/>
      <c r="Z8" s="46"/>
      <c r="AA8" s="46"/>
      <c r="AB8" s="47"/>
    </row>
    <row r="9" spans="1:28" ht="15.6" x14ac:dyDescent="0.3">
      <c r="A9" s="105"/>
      <c r="B9" s="116" t="s">
        <v>316</v>
      </c>
      <c r="C9" s="110"/>
      <c r="D9" s="117">
        <f>'Por-tema'!C199</f>
        <v>86.666666666666671</v>
      </c>
      <c r="E9" s="114"/>
      <c r="F9" s="108"/>
      <c r="G9" s="117">
        <f>'Por-tema'!E199</f>
        <v>85.714285714285708</v>
      </c>
      <c r="H9" s="108"/>
      <c r="I9" s="117">
        <f>'Por-tema'!F199</f>
        <v>80</v>
      </c>
      <c r="J9" s="108"/>
      <c r="K9" s="117">
        <f>'Por-tema'!G199</f>
        <v>100</v>
      </c>
      <c r="L9" s="109"/>
      <c r="X9" s="39"/>
      <c r="Y9" s="48" t="e">
        <f>#REF!</f>
        <v>#REF!</v>
      </c>
      <c r="Z9" s="48" t="e">
        <f>#REF!</f>
        <v>#REF!</v>
      </c>
      <c r="AA9" s="48" t="e">
        <f>#REF!</f>
        <v>#REF!</v>
      </c>
      <c r="AB9" s="40"/>
    </row>
    <row r="10" spans="1:28" ht="15.6" x14ac:dyDescent="0.3">
      <c r="A10" s="105"/>
      <c r="B10" s="116" t="s">
        <v>114</v>
      </c>
      <c r="C10" s="110"/>
      <c r="D10" s="117">
        <f>'Por-tema'!C200</f>
        <v>50</v>
      </c>
      <c r="E10" s="114"/>
      <c r="F10" s="108"/>
      <c r="G10" s="117">
        <f>'Por-tema'!E200</f>
        <v>50</v>
      </c>
      <c r="H10" s="108"/>
      <c r="I10" s="117">
        <f>'Por-tema'!F200</f>
        <v>75</v>
      </c>
      <c r="J10" s="108"/>
      <c r="K10" s="117">
        <f>'Por-tema'!G200</f>
        <v>25</v>
      </c>
      <c r="L10" s="109"/>
      <c r="X10" s="39"/>
      <c r="Y10" s="48" t="e">
        <f>#REF!</f>
        <v>#REF!</v>
      </c>
      <c r="Z10" s="48" t="e">
        <f>#REF!</f>
        <v>#REF!</v>
      </c>
      <c r="AA10" s="48" t="e">
        <f>#REF!</f>
        <v>#REF!</v>
      </c>
      <c r="AB10" s="40"/>
    </row>
    <row r="11" spans="1:28" ht="15.6" x14ac:dyDescent="0.3">
      <c r="A11" s="105"/>
      <c r="B11" s="116" t="s">
        <v>317</v>
      </c>
      <c r="C11" s="110"/>
      <c r="D11" s="117">
        <f>'Por-tema'!C201</f>
        <v>62.5</v>
      </c>
      <c r="E11" s="114"/>
      <c r="F11" s="108"/>
      <c r="G11" s="117">
        <f>'Por-tema'!E201</f>
        <v>50</v>
      </c>
      <c r="H11" s="108"/>
      <c r="I11" s="117">
        <f>'Por-tema'!F201</f>
        <v>50</v>
      </c>
      <c r="J11" s="108"/>
      <c r="K11" s="117">
        <f>'Por-tema'!G201</f>
        <v>83.333333333333329</v>
      </c>
      <c r="L11" s="109"/>
      <c r="X11" s="39"/>
      <c r="Y11" s="48" t="e">
        <f>#REF!</f>
        <v>#REF!</v>
      </c>
      <c r="Z11" s="48" t="e">
        <f>#REF!</f>
        <v>#REF!</v>
      </c>
      <c r="AA11" s="48" t="e">
        <f>#REF!</f>
        <v>#REF!</v>
      </c>
      <c r="AB11" s="40"/>
    </row>
    <row r="12" spans="1:28" ht="15.6" x14ac:dyDescent="0.3">
      <c r="A12" s="105"/>
      <c r="B12" s="116" t="s">
        <v>115</v>
      </c>
      <c r="C12" s="110"/>
      <c r="D12" s="117">
        <f>'Por-tema'!C202</f>
        <v>66.666666666666671</v>
      </c>
      <c r="E12" s="114"/>
      <c r="F12" s="108"/>
      <c r="G12" s="117">
        <f>'Por-tema'!E202</f>
        <v>66.666666666666671</v>
      </c>
      <c r="H12" s="108"/>
      <c r="I12" s="117">
        <f>'Por-tema'!F202</f>
        <v>50</v>
      </c>
      <c r="J12" s="108"/>
      <c r="K12" s="117">
        <f>'Por-tema'!G202</f>
        <v>80</v>
      </c>
      <c r="L12" s="109"/>
      <c r="X12" s="39"/>
      <c r="Y12" s="48" t="e">
        <f>#REF!</f>
        <v>#REF!</v>
      </c>
      <c r="Z12" s="48" t="e">
        <f>#REF!</f>
        <v>#REF!</v>
      </c>
      <c r="AA12" s="48" t="e">
        <f>#REF!</f>
        <v>#REF!</v>
      </c>
      <c r="AB12" s="40"/>
    </row>
    <row r="13" spans="1:28" ht="15.6" x14ac:dyDescent="0.3">
      <c r="A13" s="105"/>
      <c r="B13" s="116" t="s">
        <v>318</v>
      </c>
      <c r="C13" s="110"/>
      <c r="D13" s="117">
        <f>'Por-tema'!C203</f>
        <v>77.777777777777771</v>
      </c>
      <c r="E13" s="114"/>
      <c r="F13" s="108"/>
      <c r="G13" s="117">
        <f>'Por-tema'!E203</f>
        <v>80</v>
      </c>
      <c r="H13" s="108"/>
      <c r="I13" s="117">
        <f>'Por-tema'!F203</f>
        <v>80</v>
      </c>
      <c r="J13" s="108"/>
      <c r="K13" s="117">
        <f>'Por-tema'!G203</f>
        <v>66.666666666666671</v>
      </c>
      <c r="L13" s="109"/>
      <c r="X13" s="39"/>
      <c r="Y13" s="48" t="e">
        <f>#REF!</f>
        <v>#REF!</v>
      </c>
      <c r="Z13" s="48" t="e">
        <f>#REF!</f>
        <v>#REF!</v>
      </c>
      <c r="AA13" s="48" t="e">
        <f>#REF!</f>
        <v>#REF!</v>
      </c>
      <c r="AB13" s="40"/>
    </row>
    <row r="14" spans="1:28" ht="15.6" x14ac:dyDescent="0.3">
      <c r="A14" s="105"/>
      <c r="B14" s="116" t="s">
        <v>116</v>
      </c>
      <c r="C14" s="110"/>
      <c r="D14" s="117">
        <f>'Por-tema'!C204</f>
        <v>25</v>
      </c>
      <c r="E14" s="114"/>
      <c r="F14" s="108"/>
      <c r="G14" s="117">
        <f>'Por-tema'!E204</f>
        <v>28.571428571428573</v>
      </c>
      <c r="H14" s="108"/>
      <c r="I14" s="117">
        <f>'Por-tema'!F204</f>
        <v>25</v>
      </c>
      <c r="J14" s="108"/>
      <c r="K14" s="117">
        <f>'Por-tema'!G204</f>
        <v>20</v>
      </c>
      <c r="L14" s="109"/>
      <c r="X14" s="39"/>
      <c r="Y14" s="48" t="e">
        <f>#REF!</f>
        <v>#REF!</v>
      </c>
      <c r="Z14" s="48" t="e">
        <f>#REF!</f>
        <v>#REF!</v>
      </c>
      <c r="AA14" s="48" t="e">
        <f>#REF!</f>
        <v>#REF!</v>
      </c>
      <c r="AB14" s="40"/>
    </row>
    <row r="15" spans="1:28" ht="15.6" x14ac:dyDescent="0.3">
      <c r="A15" s="105"/>
      <c r="B15" s="116" t="s">
        <v>333</v>
      </c>
      <c r="C15" s="110"/>
      <c r="D15" s="117">
        <f>'Por-tema'!C205</f>
        <v>76.92307692307692</v>
      </c>
      <c r="E15" s="114"/>
      <c r="F15" s="108"/>
      <c r="G15" s="117">
        <f>'Por-tema'!E205</f>
        <v>83.333333333333329</v>
      </c>
      <c r="H15" s="108"/>
      <c r="I15" s="117">
        <f>'Por-tema'!F205</f>
        <v>50</v>
      </c>
      <c r="J15" s="108"/>
      <c r="K15" s="117">
        <f>'Por-tema'!G205</f>
        <v>100</v>
      </c>
      <c r="L15" s="109"/>
      <c r="X15" s="39"/>
      <c r="Y15" s="48" t="e">
        <f>#REF!</f>
        <v>#REF!</v>
      </c>
      <c r="Z15" s="48" t="e">
        <f>#REF!</f>
        <v>#REF!</v>
      </c>
      <c r="AA15" s="48" t="e">
        <f>#REF!</f>
        <v>#REF!</v>
      </c>
      <c r="AB15" s="40"/>
    </row>
    <row r="16" spans="1:28" ht="15.6" x14ac:dyDescent="0.3">
      <c r="A16" s="105"/>
      <c r="B16" s="116" t="s">
        <v>117</v>
      </c>
      <c r="C16" s="110"/>
      <c r="D16" s="117">
        <f>'Por-tema'!C206</f>
        <v>58.823529411764703</v>
      </c>
      <c r="E16" s="114"/>
      <c r="F16" s="108"/>
      <c r="G16" s="117">
        <f>'Por-tema'!E206</f>
        <v>66.666666666666671</v>
      </c>
      <c r="H16" s="108"/>
      <c r="I16" s="117">
        <f>'Por-tema'!F206</f>
        <v>50</v>
      </c>
      <c r="J16" s="108"/>
      <c r="K16" s="117">
        <f>'Por-tema'!G206</f>
        <v>60</v>
      </c>
      <c r="L16" s="109"/>
      <c r="X16" s="39"/>
      <c r="Y16" s="48" t="e">
        <f>#REF!</f>
        <v>#REF!</v>
      </c>
      <c r="Z16" s="48" t="e">
        <f>#REF!</f>
        <v>#REF!</v>
      </c>
      <c r="AA16" s="48" t="e">
        <f>#REF!</f>
        <v>#REF!</v>
      </c>
      <c r="AB16" s="40"/>
    </row>
    <row r="17" spans="1:28" ht="15.6" x14ac:dyDescent="0.3">
      <c r="A17" s="105"/>
      <c r="B17" s="116"/>
      <c r="C17" s="110"/>
      <c r="D17" s="117"/>
      <c r="E17" s="114"/>
      <c r="F17" s="108"/>
      <c r="G17" s="117"/>
      <c r="H17" s="108"/>
      <c r="I17" s="117"/>
      <c r="J17" s="108"/>
      <c r="K17" s="117"/>
      <c r="L17" s="109"/>
      <c r="X17" s="39"/>
      <c r="Y17" s="48"/>
      <c r="Z17" s="48"/>
      <c r="AA17" s="48"/>
      <c r="AB17" s="40"/>
    </row>
    <row r="18" spans="1:28" ht="16.2" thickBot="1" x14ac:dyDescent="0.35">
      <c r="A18" s="105"/>
      <c r="B18" s="118" t="s">
        <v>320</v>
      </c>
      <c r="C18" s="110"/>
      <c r="D18" s="127">
        <f>'Por-tema'!C208</f>
        <v>63.114754098360656</v>
      </c>
      <c r="E18" s="128"/>
      <c r="F18" s="107"/>
      <c r="G18" s="127">
        <f>'Por-tema'!E208</f>
        <v>63.829787234042556</v>
      </c>
      <c r="H18" s="107"/>
      <c r="I18" s="127">
        <f>'Por-tema'!F208</f>
        <v>60.975609756097562</v>
      </c>
      <c r="J18" s="107"/>
      <c r="K18" s="127">
        <f>'Por-tema'!G208</f>
        <v>64.705882352941174</v>
      </c>
      <c r="L18" s="109"/>
      <c r="X18" s="39"/>
      <c r="Y18" s="49" t="e">
        <f>#REF!</f>
        <v>#REF!</v>
      </c>
      <c r="Z18" s="49" t="e">
        <f>#REF!</f>
        <v>#REF!</v>
      </c>
      <c r="AA18" s="49" t="e">
        <f>#REF!</f>
        <v>#REF!</v>
      </c>
      <c r="AB18" s="40"/>
    </row>
    <row r="19" spans="1:28" ht="16.2" thickTop="1" x14ac:dyDescent="0.3">
      <c r="A19" s="105"/>
      <c r="B19" s="118"/>
      <c r="C19" s="119"/>
      <c r="D19" s="120"/>
      <c r="E19" s="121"/>
      <c r="F19" s="108"/>
      <c r="G19" s="117"/>
      <c r="H19" s="108"/>
      <c r="I19" s="117"/>
      <c r="J19" s="108"/>
      <c r="K19" s="117"/>
      <c r="L19" s="109"/>
      <c r="X19" s="39"/>
      <c r="Y19" s="48"/>
      <c r="Z19" s="48"/>
      <c r="AA19" s="48"/>
      <c r="AB19" s="40"/>
    </row>
    <row r="20" spans="1:28" x14ac:dyDescent="0.3">
      <c r="A20" s="122"/>
      <c r="B20" s="123"/>
      <c r="C20" s="124"/>
      <c r="D20" s="125"/>
      <c r="E20" s="124"/>
      <c r="F20" s="124"/>
      <c r="G20" s="125"/>
      <c r="H20" s="124"/>
      <c r="I20" s="125"/>
      <c r="J20" s="124"/>
      <c r="K20" s="125"/>
      <c r="L20" s="126"/>
      <c r="X20" s="50"/>
      <c r="Y20" s="51"/>
      <c r="Z20" s="51"/>
      <c r="AA20" s="51"/>
      <c r="AB20" s="52"/>
    </row>
  </sheetData>
  <sheetProtection password="D3B5" sheet="1" objects="1" scenarios="1"/>
  <mergeCells count="4">
    <mergeCell ref="Y3:AA3"/>
    <mergeCell ref="Y2:AA2"/>
    <mergeCell ref="B2:K2"/>
    <mergeCell ref="B3:K3"/>
  </mergeCells>
  <phoneticPr fontId="10" type="noConversion"/>
  <printOptions horizontalCentered="1" verticalCentered="1"/>
  <pageMargins left="0.78740157480314965" right="0.78740157480314965" top="0.98425196850393704" bottom="0.98425196850393704" header="0" footer="0"/>
  <pageSetup scale="6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0454488AE94E4AA0EE6E6F3DEE2F50" ma:contentTypeVersion="0" ma:contentTypeDescription="Crear nuevo documento." ma:contentTypeScope="" ma:versionID="c5052840bf05ca78b36c6e1791383cc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6483DE-F054-472D-9D94-12327C941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8B65B09-BAC3-4FFB-B0AC-98B0E58A0B06}">
  <ds:schemaRefs>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3CDABC89-37E2-4496-83DE-CD4ECC7A6A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Para-responder</vt:lpstr>
      <vt:lpstr>Por-tema</vt:lpstr>
      <vt:lpstr>Resultados</vt:lpstr>
      <vt:lpstr>'Para-responder'!Área_de_impresión</vt:lpstr>
      <vt:lpstr>noap</vt:lpstr>
      <vt:lpstr>sino</vt:lpstr>
      <vt:lpstr>'Para-responder'!Títulos_a_imprimir</vt:lpstr>
    </vt:vector>
  </TitlesOfParts>
  <Company>Contraloría General de la República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jsuarez</dc:creator>
  <cp:lastModifiedBy>laura  vindas</cp:lastModifiedBy>
  <cp:lastPrinted>2019-02-14T18:24:35Z</cp:lastPrinted>
  <dcterms:created xsi:type="dcterms:W3CDTF">2012-08-27T15:14:59Z</dcterms:created>
  <dcterms:modified xsi:type="dcterms:W3CDTF">2019-02-15T20:56:15Z</dcterms:modified>
</cp:coreProperties>
</file>